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e64aec06b40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sikoregister" sheetId="1" r:id="R196840e064d34473"/>
    <x:sheet xmlns:r="http://schemas.openxmlformats.org/officeDocument/2006/relationships" name="Risikodiagramm &amp; Übersicht" sheetId="2" r:id="R03bfcb12e5ae444b"/>
    <x:sheet xmlns:r="http://schemas.openxmlformats.org/officeDocument/2006/relationships" name="Anleitung" sheetId="3" r:id="R72604eeb073e4a9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.mm.yyyy"/>
    <x:numFmt numFmtId="201" formatCode="yyyy-mm-dd"/>
  </x:numFmts>
  <x:fonts count="9">
    <x:font>
      <x:sz val="11"/>
      <x:name val="Carlito"/>
    </x:font>
    <x:font>
      <x:sz val="11"/>
      <x:color rgb="FF252B2A"/>
      <x:name val="Arial"/>
    </x:font>
    <x:font>
      <x:b/>
      <x:sz val="17"/>
      <x:color rgb="FF2B6460"/>
      <x:name val="Arial"/>
    </x:font>
    <x:font>
      <x:b/>
      <x:sz val="11"/>
      <x:color rgb="FFFFFFFF"/>
      <x:name val="Arial"/>
    </x:font>
    <x:font>
      <x:sz val="10"/>
      <x:color rgb="FF50615F"/>
      <x:name val="Carlito"/>
    </x:font>
    <x:font>
      <x:b/>
      <x:sz val="11"/>
      <x:color rgb="FF252B2A"/>
      <x:name val="Arial"/>
    </x:font>
    <x:font>
      <x:b/>
      <x:sz val="16"/>
      <x:color rgb="FF2B6460"/>
      <x:name val="Arial"/>
    </x:font>
    <x:font>
      <x:sz val="10"/>
      <x:color rgb="FF50615F"/>
      <x:name val="Arial"/>
    </x:font>
    <x:font>
      <x:b/>
      <x:sz val="11"/>
      <x:color rgb="FF2B6460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2B6460"/>
      </x:patternFill>
    </x:fill>
    <x:fill>
      <x:patternFill patternType="solid">
        <x:fgColor rgb="FFD5E0DF"/>
      </x:patternFill>
    </x:fill>
    <x:fill>
      <x:patternFill patternType="solid">
        <x:fgColor rgb="FFFFF0B3"/>
      </x:patternFill>
    </x:fill>
    <x:fill>
      <x:patternFill patternType="solid">
        <x:fgColor rgb="FFF6D0CC"/>
      </x:patternFill>
    </x:fill>
    <x:fill>
      <x:patternFill patternType="solid">
        <x:fgColor rgb="FFDCEED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9">
    <x:dxf>
      <x:fill>
        <x:patternFill patternType="solid">
          <x:bgColor rgb="FFDCEEDC"/>
        </x:patternFill>
      </x:fill>
    </x:dxf>
    <x:dxf>
      <x:fill>
        <x:patternFill patternType="solid">
          <x:bgColor rgb="FFDCEEDC"/>
        </x:patternFill>
      </x:fill>
    </x:dxf>
    <x:dxf>
      <x:fill>
        <x:patternFill patternType="solid">
          <x:bgColor rgb="FFFFF0B3"/>
        </x:patternFill>
      </x:fill>
    </x:dxf>
    <x:dxf>
      <x:fill>
        <x:patternFill patternType="solid">
          <x:bgColor rgb="FFFFF0B3"/>
        </x:patternFill>
      </x:fill>
    </x:dxf>
    <x:dxf>
      <x:fill>
        <x:patternFill patternType="solid">
          <x:bgColor rgb="FFF6D0CC"/>
        </x:patternFill>
      </x:fill>
    </x:dxf>
    <x:dxf>
      <x:fill>
        <x:patternFill patternType="solid">
          <x:bgColor rgb="FFF6D0CC"/>
        </x:patternFill>
      </x:fill>
    </x:dxf>
    <x:dxf>
      <x:fill>
        <x:patternFill patternType="solid">
          <x:bgColor rgb="FFDCEEDC"/>
        </x:patternFill>
      </x:fill>
    </x:dxf>
    <x:dxf>
      <x:fill>
        <x:patternFill patternType="solid">
          <x:bgColor rgb="FFFFF0B3"/>
        </x:patternFill>
      </x:fill>
    </x:dxf>
    <x:dxf>
      <x:fill>
        <x:patternFill patternType="solid">
          <x:bgColor rgb="FFF6D0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34f1ef8bb940ec" /><Relationship Type="http://schemas.openxmlformats.org/officeDocument/2006/relationships/theme" Target="/xl/theme/theme1.xml" Id="Rf1257be41e3445f6" /><Relationship Type="http://schemas.openxmlformats.org/officeDocument/2006/relationships/sharedStrings" Target="/xl/sharedStrings.xml" Id="R779ae1d268d84313" /><Relationship Type="http://schemas.openxmlformats.org/officeDocument/2006/relationships/worksheet" Target="/xl/worksheets/sheet1.xml" Id="R196840e064d34473" /><Relationship Type="http://schemas.openxmlformats.org/officeDocument/2006/relationships/worksheet" Target="/xl/worksheets/sheet2.xml" Id="R03bfcb12e5ae444b" /><Relationship Type="http://schemas.openxmlformats.org/officeDocument/2006/relationships/worksheet" Target="/xl/worksheets/sheet3.xml" Id="R72604eeb073e4a9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a2aa084582b4339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Aktive Risiken · aktuelle Bewertung</a:t>
            </a:r>
          </a:p>
        </c:rich>
      </c:tx>
      <c:overlay val="0"/>
    </c:title>
    <c:plotArea>
      <c:bubbleChart>
        <c:varyColors val="0"/>
        <c:ser>
          <c:idx val="0"/>
          <c:order val="0"/>
          <c:tx>
            <c:v>W1 / A3</c:v>
          </c:tx>
          <c:spPr>
            <ns0:solidFill xmlns:ns0="http://schemas.openxmlformats.org/drawingml/2006/main">
              <ns0:srgbClr val="D9AB34"/>
            </ns0:solidFill>
            <ns1:ln xmlns:ns1="http://schemas.openxmlformats.org/drawingml/2006/main" w="12700">
              <ns1:solidFill>
                <ns1:srgbClr val="FFFFFF"/>
              </ns1:solidFill>
            </ns1:ln>
          </c:spPr>
          <c:dLbls>
            <c:dLbl>
              <c:idx val="0"/>
              <c:tx>
                <c:strRef>
                  <c:f>'Risikodiagramm &amp; Übersicht'!$D$45</c:f>
                  <c:strCache>
                    <c:ptCount val="1"/>
                    <c:pt idx="0">
                      <c:v>1</c:v>
                    </c:pt>
                  </c:strCache>
                </c:strRef>
              </c:tx>
              <c:dLblPos val="ctr"/>
              <c:showLegendKey val="0"/>
              <c:showVal val="0"/>
              <c:showCatName val="0"/>
              <c:showSerName val="0"/>
              <c:showBubbleSize val="0"/>
            </c:dLbl>
            <c:showLegendKey val="0"/>
            <c:showVal val="0"/>
            <c:showCatName val="0"/>
            <c:showSerName val="0"/>
            <c:showBubbleSize val="0"/>
          </c:dLbls>
          <c:xVal>
            <c:numRef>
              <c:f>'Risikodiagramm &amp; Übersicht'!$F$45</c:f>
              <c:numCache>
                <c:formatCode>0</c:formatCode>
                <c:ptCount val="1"/>
                <c:pt idx="0">
                  <c:v>1</c:v>
                </c:pt>
              </c:numCache>
            </c:numRef>
          </c:xVal>
          <c:yVal>
            <c:numRef>
              <c:f>'Risikodiagramm &amp; Übersicht'!$G$45</c:f>
              <c:numCache>
                <c:formatCode>0</c:formatCode>
                <c:ptCount val="1"/>
                <c:pt idx="0">
                  <c:v>3</c:v>
                </c:pt>
              </c:numCache>
            </c:numRef>
          </c:yVal>
          <c:bubbleSize>
            <c:numRef>
              <c:f>'Risikodiagramm &amp; Übersicht'!$D$45</c:f>
              <c:numCache>
                <c:formatCode>0</c:formatCode>
                <c:ptCount val="1"/>
                <c:pt idx="0">
                  <c:v>1.0</c:v>
                </c:pt>
              </c:numCache>
            </c:numRef>
          </c:bubbleSize>
          <c:bubble3D val="0"/>
        </c:ser>
        <c:ser>
          <c:idx val="1"/>
          <c:order val="1"/>
          <c:tx>
            <c:v>W2 / A3</c:v>
          </c:tx>
          <c:spPr>
            <ns2:solidFill xmlns:ns2="http://schemas.openxmlformats.org/drawingml/2006/main">
              <ns2:srgbClr val="CA6259"/>
            </ns2:solidFill>
            <ns3:ln xmlns:ns3="http://schemas.openxmlformats.org/drawingml/2006/main" w="12700">
              <ns3:solidFill>
                <ns3:srgbClr val="FFFFFF"/>
              </ns3:solidFill>
            </ns3:ln>
          </c:spPr>
          <c:dLbls>
            <c:dLbl>
              <c:idx val="0"/>
              <c:tx>
                <c:strRef>
                  <c:f>'Risikodiagramm &amp; Übersicht'!$D$46</c:f>
                  <c:strCache>
                    <c:ptCount val="1"/>
                    <c:pt idx="0">
                      <c:v>2</c:v>
                    </c:pt>
                  </c:strCache>
                </c:strRef>
              </c:tx>
              <c:dLblPos val="ctr"/>
              <c:showLegendKey val="0"/>
              <c:showVal val="0"/>
              <c:showCatName val="0"/>
              <c:showSerName val="0"/>
              <c:showBubbleSize val="0"/>
            </c:dLbl>
            <c:showLegendKey val="0"/>
            <c:showVal val="0"/>
            <c:showCatName val="0"/>
            <c:showSerName val="0"/>
            <c:showBubbleSize val="0"/>
          </c:dLbls>
          <c:xVal>
            <c:numRef>
              <c:f>'Risikodiagramm &amp; Übersicht'!$F$46</c:f>
              <c:numCache>
                <c:formatCode>0</c:formatCode>
                <c:ptCount val="1"/>
                <c:pt idx="0">
                  <c:v>2</c:v>
                </c:pt>
              </c:numCache>
            </c:numRef>
          </c:xVal>
          <c:yVal>
            <c:numRef>
              <c:f>'Risikodiagramm &amp; Übersicht'!$G$46</c:f>
              <c:numCache>
                <c:formatCode>0</c:formatCode>
                <c:ptCount val="1"/>
                <c:pt idx="0">
                  <c:v>3</c:v>
                </c:pt>
              </c:numCache>
            </c:numRef>
          </c:yVal>
          <c:bubbleSize>
            <c:numRef>
              <c:f>'Risikodiagramm &amp; Übersicht'!$D$46</c:f>
              <c:numCache>
                <c:formatCode>0</c:formatCode>
                <c:ptCount val="1"/>
                <c:pt idx="0">
                  <c:v>2.0</c:v>
                </c:pt>
              </c:numCache>
            </c:numRef>
          </c:bubbleSize>
          <c:bubble3D val="0"/>
        </c:ser>
        <c:ser>
          <c:idx val="2"/>
          <c:order val="2"/>
          <c:tx>
            <c:v>W3 / A3</c:v>
          </c:tx>
          <c:spPr>
            <ns4:solidFill xmlns:ns4="http://schemas.openxmlformats.org/drawingml/2006/main">
              <ns4:srgbClr val="CA6259"/>
            </ns4:solidFill>
            <ns5:ln xmlns:ns5="http://schemas.openxmlformats.org/drawingml/2006/main" w="12700">
              <ns5:solidFill>
                <ns5:srgbClr val="FFFFFF"/>
              </ns5:solidFill>
            </ns5:ln>
          </c:spPr>
          <c:dLbls>
            <c:dLbl>
              <c:idx val="0"/>
              <c:tx>
                <c:strRef>
                  <c:f>'Risikodiagramm &amp; Übersicht'!$D$47</c:f>
                  <c:strCache>
                    <c:ptCount val="1"/>
                    <c:pt idx="0">
                      <c:v>0</c:v>
                    </c:pt>
                  </c:strCache>
                </c:strRef>
              </c:tx>
              <c:dLblPos val="ctr"/>
              <c:showLegendKey val="0"/>
              <c:showVal val="0"/>
              <c:showCatName val="0"/>
              <c:showSerName val="0"/>
              <c:showBubbleSize val="0"/>
            </c:dLbl>
            <c:showLegendKey val="0"/>
            <c:showVal val="0"/>
            <c:showCatName val="0"/>
            <c:showSerName val="0"/>
            <c:showBubbleSize val="0"/>
          </c:dLbls>
          <c:xVal>
            <c:numRef>
              <c:f>'Risikodiagramm &amp; Übersicht'!$F$47</c:f>
              <c:numCache>
                <c:formatCode>0</c:formatCode>
                <c:ptCount val="1"/>
                <c:pt idx="0">
                  <c:v>0</c:v>
                </c:pt>
              </c:numCache>
            </c:numRef>
          </c:xVal>
          <c:yVal>
            <c:numRef>
              <c:f>'Risikodiagramm &amp; Übersicht'!$G$47</c:f>
              <c:numCache>
                <c:formatCode>0</c:formatCode>
                <c:ptCount val="1"/>
                <c:pt idx="0">
                  <c:v>0</c:v>
                </c:pt>
              </c:numCache>
            </c:numRef>
          </c:yVal>
          <c:bubbleSize>
            <c:numRef>
              <c:f>'Risikodiagramm &amp; Übersicht'!$D$47</c:f>
              <c:numCache>
                <c:formatCode>0</c:formatCode>
                <c:ptCount val="1"/>
                <c:pt idx="0">
                  <c:v>0.0</c:v>
                </c:pt>
              </c:numCache>
            </c:numRef>
          </c:bubbleSize>
          <c:bubble3D val="0"/>
        </c:ser>
        <c:ser>
          <c:idx val="3"/>
          <c:order val="3"/>
          <c:tx>
            <c:v>W1 / A2</c:v>
          </c:tx>
          <c:spPr>
            <ns6:solidFill xmlns:ns6="http://schemas.openxmlformats.org/drawingml/2006/main">
              <ns6:srgbClr val="6AA76A"/>
            </ns6:solidFill>
            <ns7:ln xmlns:ns7="http://schemas.openxmlformats.org/drawingml/2006/main" w="12700">
              <ns7:solidFill>
                <ns7:srgbClr val="FFFFFF"/>
              </ns7:solidFill>
            </ns7:ln>
          </c:spPr>
          <c:dLbls>
            <c:dLbl>
              <c:idx val="0"/>
              <c:tx>
                <c:strRef>
                  <c:f>'Risikodiagramm &amp; Übersicht'!$D$48</c:f>
                  <c:strCache>
                    <c:ptCount val="1"/>
                    <c:pt idx="0">
                      <c:v>1</c:v>
                    </c:pt>
                  </c:strCache>
                </c:strRef>
              </c:tx>
              <c:dLblPos val="ctr"/>
              <c:showLegendKey val="0"/>
              <c:showVal val="0"/>
              <c:showCatName val="0"/>
              <c:showSerName val="0"/>
              <c:showBubbleSize val="0"/>
            </c:dLbl>
            <c:showLegendKey val="0"/>
            <c:showVal val="0"/>
            <c:showCatName val="0"/>
            <c:showSerName val="0"/>
            <c:showBubbleSize val="0"/>
          </c:dLbls>
          <c:xVal>
            <c:numRef>
              <c:f>'Risikodiagramm &amp; Übersicht'!$F$48</c:f>
              <c:numCache>
                <c:formatCode>0</c:formatCode>
                <c:ptCount val="1"/>
                <c:pt idx="0">
                  <c:v>1</c:v>
                </c:pt>
              </c:numCache>
            </c:numRef>
          </c:xVal>
          <c:yVal>
            <c:numRef>
              <c:f>'Risikodiagramm &amp; Übersicht'!$G$48</c:f>
              <c:numCache>
                <c:formatCode>0</c:formatCode>
                <c:ptCount val="1"/>
                <c:pt idx="0">
                  <c:v>2</c:v>
                </c:pt>
              </c:numCache>
            </c:numRef>
          </c:yVal>
          <c:bubbleSize>
            <c:numRef>
              <c:f>'Risikodiagramm &amp; Übersicht'!$D$48</c:f>
              <c:numCache>
                <c:formatCode>0</c:formatCode>
                <c:ptCount val="1"/>
                <c:pt idx="0">
                  <c:v>1.0</c:v>
                </c:pt>
              </c:numCache>
            </c:numRef>
          </c:bubbleSize>
          <c:bubble3D val="0"/>
        </c:ser>
        <c:ser>
          <c:idx val="4"/>
          <c:order val="4"/>
          <c:tx>
            <c:v>W2 / A2</c:v>
          </c:tx>
          <c:spPr>
            <ns8:solidFill xmlns:ns8="http://schemas.openxmlformats.org/drawingml/2006/main">
              <ns8:srgbClr val="D9AB34"/>
            </ns8:solidFill>
            <ns9:ln xmlns:ns9="http://schemas.openxmlformats.org/drawingml/2006/main" w="12700">
              <ns9:solidFill>
                <ns9:srgbClr val="FFFFFF"/>
              </ns9:solidFill>
            </ns9:ln>
          </c:spPr>
          <c:dLbls>
            <c:dLbl>
              <c:idx val="0"/>
              <c:tx>
                <c:strRef>
                  <c:f>'Risikodiagramm &amp; Übersicht'!$D$49</c:f>
                  <c:strCache>
                    <c:ptCount val="1"/>
                    <c:pt idx="0">
                      <c:v>1</c:v>
                    </c:pt>
                  </c:strCache>
                </c:strRef>
              </c:tx>
              <c:dLblPos val="ctr"/>
              <c:showLegendKey val="0"/>
              <c:showVal val="0"/>
              <c:showCatName val="0"/>
              <c:showSerName val="0"/>
              <c:showBubbleSize val="0"/>
            </c:dLbl>
            <c:showLegendKey val="0"/>
            <c:showVal val="0"/>
            <c:showCatName val="0"/>
            <c:showSerName val="0"/>
            <c:showBubbleSize val="0"/>
          </c:dLbls>
          <c:xVal>
            <c:numRef>
              <c:f>'Risikodiagramm &amp; Übersicht'!$F$49</c:f>
              <c:numCache>
                <c:formatCode>0</c:formatCode>
                <c:ptCount val="1"/>
                <c:pt idx="0">
                  <c:v>2</c:v>
                </c:pt>
              </c:numCache>
            </c:numRef>
          </c:xVal>
          <c:yVal>
            <c:numRef>
              <c:f>'Risikodiagramm &amp; Übersicht'!$G$49</c:f>
              <c:numCache>
                <c:formatCode>0</c:formatCode>
                <c:ptCount val="1"/>
                <c:pt idx="0">
                  <c:v>2</c:v>
                </c:pt>
              </c:numCache>
            </c:numRef>
          </c:yVal>
          <c:bubbleSize>
            <c:numRef>
              <c:f>'Risikodiagramm &amp; Übersicht'!$D$49</c:f>
              <c:numCache>
                <c:formatCode>0</c:formatCode>
                <c:ptCount val="1"/>
                <c:pt idx="0">
                  <c:v>1.0</c:v>
                </c:pt>
              </c:numCache>
            </c:numRef>
          </c:bubbleSize>
          <c:bubble3D val="0"/>
        </c:ser>
        <c:ser>
          <c:idx val="5"/>
          <c:order val="5"/>
          <c:tx>
            <c:v>W3 / A2</c:v>
          </c:tx>
          <c:spPr>
            <ns10:solidFill xmlns:ns10="http://schemas.openxmlformats.org/drawingml/2006/main">
              <ns10:srgbClr val="CA6259"/>
            </ns10:solidFill>
            <ns11:ln xmlns:ns11="http://schemas.openxmlformats.org/drawingml/2006/main" w="12700">
              <ns11:solidFill>
                <ns11:srgbClr val="FFFFFF"/>
              </ns11:solidFill>
            </ns11:ln>
          </c:spPr>
          <c:dLbls>
            <c:dLbl>
              <c:idx val="0"/>
              <c:tx>
                <c:strRef>
                  <c:f>'Risikodiagramm &amp; Übersicht'!$D$50</c:f>
                  <c:strCache>
                    <c:ptCount val="1"/>
                    <c:pt idx="0">
                      <c:v>0</c:v>
                    </c:pt>
                  </c:strCache>
                </c:strRef>
              </c:tx>
              <c:dLblPos val="ctr"/>
              <c:showLegendKey val="0"/>
              <c:showVal val="0"/>
              <c:showCatName val="0"/>
              <c:showSerName val="0"/>
              <c:showBubbleSize val="0"/>
            </c:dLbl>
            <c:showLegendKey val="0"/>
            <c:showVal val="0"/>
            <c:showCatName val="0"/>
            <c:showSerName val="0"/>
            <c:showBubbleSize val="0"/>
          </c:dLbls>
          <c:xVal>
            <c:numRef>
              <c:f>'Risikodiagramm &amp; Übersicht'!$F$50</c:f>
              <c:numCache>
                <c:formatCode>0</c:formatCode>
                <c:ptCount val="1"/>
                <c:pt idx="0">
                  <c:v>0</c:v>
                </c:pt>
              </c:numCache>
            </c:numRef>
          </c:xVal>
          <c:yVal>
            <c:numRef>
              <c:f>'Risikodiagramm &amp; Übersicht'!$G$50</c:f>
              <c:numCache>
                <c:formatCode>0</c:formatCode>
                <c:ptCount val="1"/>
                <c:pt idx="0">
                  <c:v>0</c:v>
                </c:pt>
              </c:numCache>
            </c:numRef>
          </c:yVal>
          <c:bubbleSize>
            <c:numRef>
              <c:f>'Risikodiagramm &amp; Übersicht'!$D$50</c:f>
              <c:numCache>
                <c:formatCode>0</c:formatCode>
                <c:ptCount val="1"/>
                <c:pt idx="0">
                  <c:v>0.0</c:v>
                </c:pt>
              </c:numCache>
            </c:numRef>
          </c:bubbleSize>
          <c:bubble3D val="0"/>
        </c:ser>
        <c:ser>
          <c:idx val="6"/>
          <c:order val="6"/>
          <c:tx>
            <c:v>W1 / A1</c:v>
          </c:tx>
          <c:spPr>
            <ns12:solidFill xmlns:ns12="http://schemas.openxmlformats.org/drawingml/2006/main">
              <ns12:srgbClr val="6AA76A"/>
            </ns12:solidFill>
            <ns13:ln xmlns:ns13="http://schemas.openxmlformats.org/drawingml/2006/main" w="12700">
              <ns13:solidFill>
                <ns13:srgbClr val="FFFFFF"/>
              </ns13:solidFill>
            </ns13:ln>
          </c:spPr>
          <c:dLbls>
            <c:dLbl>
              <c:idx val="0"/>
              <c:tx>
                <c:strRef>
                  <c:f>'Risikodiagramm &amp; Übersicht'!$D$51</c:f>
                  <c:strCache>
                    <c:ptCount val="1"/>
                    <c:pt idx="0">
                      <c:v>0</c:v>
                    </c:pt>
                  </c:strCache>
                </c:strRef>
              </c:tx>
              <c:dLblPos val="ctr"/>
              <c:showLegendKey val="0"/>
              <c:showVal val="0"/>
              <c:showCatName val="0"/>
              <c:showSerName val="0"/>
              <c:showBubbleSize val="0"/>
            </c:dLbl>
            <c:showLegendKey val="0"/>
            <c:showVal val="0"/>
            <c:showCatName val="0"/>
            <c:showSerName val="0"/>
            <c:showBubbleSize val="0"/>
          </c:dLbls>
          <c:xVal>
            <c:numRef>
              <c:f>'Risikodiagramm &amp; Übersicht'!$F$51</c:f>
              <c:numCache>
                <c:formatCode>0</c:formatCode>
                <c:ptCount val="1"/>
                <c:pt idx="0">
                  <c:v>0</c:v>
                </c:pt>
              </c:numCache>
            </c:numRef>
          </c:xVal>
          <c:yVal>
            <c:numRef>
              <c:f>'Risikodiagramm &amp; Übersicht'!$G$51</c:f>
              <c:numCache>
                <c:formatCode>0</c:formatCode>
                <c:ptCount val="1"/>
                <c:pt idx="0">
                  <c:v>0</c:v>
                </c:pt>
              </c:numCache>
            </c:numRef>
          </c:yVal>
          <c:bubbleSize>
            <c:numRef>
              <c:f>'Risikodiagramm &amp; Übersicht'!$D$51</c:f>
              <c:numCache>
                <c:formatCode>0</c:formatCode>
                <c:ptCount val="1"/>
                <c:pt idx="0">
                  <c:v>0.0</c:v>
                </c:pt>
              </c:numCache>
            </c:numRef>
          </c:bubbleSize>
          <c:bubble3D val="0"/>
        </c:ser>
        <c:ser>
          <c:idx val="7"/>
          <c:order val="7"/>
          <c:tx>
            <c:v>W2 / A1</c:v>
          </c:tx>
          <c:spPr>
            <ns14:solidFill xmlns:ns14="http://schemas.openxmlformats.org/drawingml/2006/main">
              <ns14:srgbClr val="6AA76A"/>
            </ns14:solidFill>
            <ns15:ln xmlns:ns15="http://schemas.openxmlformats.org/drawingml/2006/main" w="12700">
              <ns15:solidFill>
                <ns15:srgbClr val="FFFFFF"/>
              </ns15:solidFill>
            </ns15:ln>
          </c:spPr>
          <c:dLbls>
            <c:dLbl>
              <c:idx val="0"/>
              <c:tx>
                <c:strRef>
                  <c:f>'Risikodiagramm &amp; Übersicht'!$D$52</c:f>
                  <c:strCache>
                    <c:ptCount val="1"/>
                    <c:pt idx="0">
                      <c:v>0</c:v>
                    </c:pt>
                  </c:strCache>
                </c:strRef>
              </c:tx>
              <c:dLblPos val="ctr"/>
              <c:showLegendKey val="0"/>
              <c:showVal val="0"/>
              <c:showCatName val="0"/>
              <c:showSerName val="0"/>
              <c:showBubbleSize val="0"/>
            </c:dLbl>
            <c:showLegendKey val="0"/>
            <c:showVal val="0"/>
            <c:showCatName val="0"/>
            <c:showSerName val="0"/>
            <c:showBubbleSize val="0"/>
          </c:dLbls>
          <c:xVal>
            <c:numRef>
              <c:f>'Risikodiagramm &amp; Übersicht'!$F$52</c:f>
              <c:numCache>
                <c:formatCode>0</c:formatCode>
                <c:ptCount val="1"/>
                <c:pt idx="0">
                  <c:v>0</c:v>
                </c:pt>
              </c:numCache>
            </c:numRef>
          </c:xVal>
          <c:yVal>
            <c:numRef>
              <c:f>'Risikodiagramm &amp; Übersicht'!$G$52</c:f>
              <c:numCache>
                <c:formatCode>0</c:formatCode>
                <c:ptCount val="1"/>
                <c:pt idx="0">
                  <c:v>0</c:v>
                </c:pt>
              </c:numCache>
            </c:numRef>
          </c:yVal>
          <c:bubbleSize>
            <c:numRef>
              <c:f>'Risikodiagramm &amp; Übersicht'!$D$52</c:f>
              <c:numCache>
                <c:formatCode>0</c:formatCode>
                <c:ptCount val="1"/>
                <c:pt idx="0">
                  <c:v>0.0</c:v>
                </c:pt>
              </c:numCache>
            </c:numRef>
          </c:bubbleSize>
          <c:bubble3D val="0"/>
        </c:ser>
        <c:ser>
          <c:idx val="8"/>
          <c:order val="8"/>
          <c:tx>
            <c:v>W3 / A1</c:v>
          </c:tx>
          <c:spPr>
            <ns16:solidFill xmlns:ns16="http://schemas.openxmlformats.org/drawingml/2006/main">
              <ns16:srgbClr val="D9AB34"/>
            </ns16:solidFill>
            <ns17:ln xmlns:ns17="http://schemas.openxmlformats.org/drawingml/2006/main" w="12700">
              <ns17:solidFill>
                <ns17:srgbClr val="FFFFFF"/>
              </ns17:solidFill>
            </ns17:ln>
          </c:spPr>
          <c:dLbls>
            <c:dLbl>
              <c:idx val="0"/>
              <c:tx>
                <c:strRef>
                  <c:f>'Risikodiagramm &amp; Übersicht'!$D$53</c:f>
                  <c:strCache>
                    <c:ptCount val="1"/>
                    <c:pt idx="0">
                      <c:v>0</c:v>
                    </c:pt>
                  </c:strCache>
                </c:strRef>
              </c:tx>
              <c:dLblPos val="ctr"/>
              <c:showLegendKey val="0"/>
              <c:showVal val="0"/>
              <c:showCatName val="0"/>
              <c:showSerName val="0"/>
              <c:showBubbleSize val="0"/>
            </c:dLbl>
            <c:showLegendKey val="0"/>
            <c:showVal val="0"/>
            <c:showCatName val="0"/>
            <c:showSerName val="0"/>
            <c:showBubbleSize val="0"/>
          </c:dLbls>
          <c:xVal>
            <c:numRef>
              <c:f>'Risikodiagramm &amp; Übersicht'!$F$53</c:f>
              <c:numCache>
                <c:formatCode>0</c:formatCode>
                <c:ptCount val="1"/>
                <c:pt idx="0">
                  <c:v>0</c:v>
                </c:pt>
              </c:numCache>
            </c:numRef>
          </c:xVal>
          <c:yVal>
            <c:numRef>
              <c:f>'Risikodiagramm &amp; Übersicht'!$G$53</c:f>
              <c:numCache>
                <c:formatCode>0</c:formatCode>
                <c:ptCount val="1"/>
                <c:pt idx="0">
                  <c:v>0</c:v>
                </c:pt>
              </c:numCache>
            </c:numRef>
          </c:yVal>
          <c:bubbleSize>
            <c:numRef>
              <c:f>'Risikodiagramm &amp; Übersicht'!$D$53</c:f>
              <c:numCache>
                <c:formatCode>0</c:formatCode>
                <c:ptCount val="1"/>
                <c:pt idx="0">
                  <c:v>0.0</c:v>
                </c:pt>
              </c:numCache>
            </c:numRef>
          </c:bubbleSize>
          <c:bubble3D val="0"/>
        </c:ser>
        <c:bubbleScale val="65"/>
        <c:showNegBubbles val="0"/>
        <c:sizeRepresents val="area"/>
        <c:axId val="48650112"/>
        <c:axId val="48672768"/>
      </c:bubbleChart>
      <c:valAx>
        <c:axId val="48672768"/>
        <c:scaling>
          <c:orientation val="minMax"/>
          <c:max val="4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Auswirkung (1–3)</a:t>
                </a:r>
              </a:p>
            </c:rich>
          </c:tx>
          <c:overlay val="0"/>
        </c:title>
        <c:numFmt formatCode="General"/>
        <c:majorTickMark val="none"/>
        <c:minorTickMark val="none"/>
        <c:crossAx val="48650112"/>
        <c:majorUnit val="1"/>
        <c:crossesAt val="0"/>
      </c:valAx>
      <c:valAx>
        <c:axId val="48650112"/>
        <c:scaling>
          <c:orientation val="minMax"/>
          <c:max val="4"/>
          <c:min val="0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Eintrittswahrscheinlichkeit (1–3)</a:t>
                </a:r>
              </a:p>
            </c:rich>
          </c:tx>
          <c:overlay val="0"/>
        </c:title>
        <c:numFmt formatCode="General"/>
        <c:majorTickMark val="none"/>
        <c:minorTickMark val="none"/>
        <c:tickLblPos val="nextTo"/>
        <c:crossAx val="48672768"/>
        <c:majorUnit val="1"/>
        <c:crossesAt val="0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</xdr:col>
      <xdr:colOff>0</xdr:colOff>
      <xdr:row>7</xdr:row>
      <xdr:rowOff>0</xdr:rowOff>
    </xdr:from>
    <xdr:to>
      <xdr:col>10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a2aa084582b4339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Risiken" displayName="Risiken" ref="A6:O106" headerRowCount="1" totalsRowCount="0" totalsRowShown="0">
  <x:tableColumns count="15">
    <x:tableColumn id="1" name="Risiko-ID"/>
    <x:tableColumn id="2" name="Risiko / Beschreibung"/>
    <x:tableColumn id="3" name="Kategorie"/>
    <x:tableColumn id="4" name="W ursprünglich (1–3)"/>
    <x:tableColumn id="5" name="A ursprünglich (1–3)"/>
    <x:tableColumn id="6" name="Wert ursprünglich"/>
    <x:tableColumn id="7" name="W aktuell (1–3)"/>
    <x:tableColumn id="8" name="A aktuell (1–3)"/>
    <x:tableColumn id="9" name="Wert aktuell"/>
    <x:tableColumn id="10" name="Priorität aktuell"/>
    <x:tableColumn id="11" name="Risk Owner"/>
    <x:tableColumn id="12" name="Gegenmaßnahmen"/>
    <x:tableColumn id="13" name="Status"/>
    <x:tableColumn id="14" name="Nächstes Review"/>
    <x:tableColumn id="15" name="Bemerkungen / Begründung"/>
  </x:tableColumns>
  <x:tableStyleInfo name="TableStyleLight1" showFirstColumn="0" showLastColumn="0" showRowStripes="0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14e3893174c4cf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fb880d3d7d714a82" /></Relationships>
</file>

<file path=xl/worksheets/sheet1.xml><?xml version="1.0" encoding="utf-8"?>
<x:worksheet xmlns:x="http://schemas.openxmlformats.org/spreadsheetml/2006/main">
  <x:sheetViews>
    <x:sheetView showGridLines="1" workbookViewId="0">
      <x:pane ySplit="6" topLeftCell="A7" activePane="bottomLeft" state="frozen"/>
    </x:sheetView>
  </x:sheetViews>
  <x:sheetFormatPr defaultRowHeight="15"/>
  <x:cols>
    <x:col min="1" max="1" width="13" hidden="0" customWidth="1"/>
    <x:col min="2" max="2" width="48" hidden="0" customWidth="1"/>
    <x:col min="3" max="3" width="19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21" hidden="0" customWidth="1"/>
    <x:col min="11" max="11" width="26" hidden="0" customWidth="1"/>
    <x:col min="12" max="12" width="44" hidden="0" customWidth="1"/>
    <x:col min="13" max="13" width="24" hidden="0" customWidth="1"/>
    <x:col min="14" max="14" width="19" hidden="0" customWidth="1"/>
    <x:col min="15" max="15" width="44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25" customHeight="1">
      <x:c r="A2" s="3" t="str">
        <x:v>Risikoregister · IT-Rollout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25" customHeight="1">
      <x:c r="A3" s="2" t="str">
        <x:v>DE V1 · Freigegeben · Alle Beispiele sind fiktiv. 100 vorbereitete Eingabezeilen; Formeln in F, I und J erhalten.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5" customHeight="1">
      <x:c r="A4" s="2" t="str">
        <x:v>Eingaben: helle Felder · Berechnungen: Sage-Füllung · Aktuell bewusst neu bewerten; Maßnahmen allein ändern keine Bewertung.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60" customHeight="1">
      <x:c r="A6" s="6" t="str">
        <x:v>Risiko-ID</x:v>
      </x:c>
      <x:c r="B6" s="6" t="str">
        <x:v>Risiko / Beschreibung</x:v>
      </x:c>
      <x:c r="C6" s="6" t="str">
        <x:v>Kategorie</x:v>
      </x:c>
      <x:c r="D6" s="6" t="str">
        <x:v>W ursprünglich (1–3)</x:v>
      </x:c>
      <x:c r="E6" s="6" t="str">
        <x:v>A ursprünglich (1–3)</x:v>
      </x:c>
      <x:c r="F6" s="6" t="str">
        <x:v>Wert ursprünglich</x:v>
      </x:c>
      <x:c r="G6" s="6" t="str">
        <x:v>W aktuell (1–3)</x:v>
      </x:c>
      <x:c r="H6" s="6" t="str">
        <x:v>A aktuell (1–3)</x:v>
      </x:c>
      <x:c r="I6" s="6" t="str">
        <x:v>Wert aktuell</x:v>
      </x:c>
      <x:c r="J6" s="6" t="str">
        <x:v>Priorität aktuell</x:v>
      </x:c>
      <x:c r="K6" s="6" t="str">
        <x:v>Risk Owner</x:v>
      </x:c>
      <x:c r="L6" s="6" t="str">
        <x:v>Gegenmaßnahmen</x:v>
      </x:c>
      <x:c r="M6" s="6" t="str">
        <x:v>Status</x:v>
      </x:c>
      <x:c r="N6" s="6" t="str">
        <x:v>Nächstes Review</x:v>
      </x:c>
      <x:c r="O6" s="6" t="str">
        <x:v>Bemerkungen / Begründung</x:v>
      </x:c>
      <x:c r="Q6" s="7" t="str">
        <x:v>Aktiv (Formel)</x:v>
      </x:c>
      <x:c r="R6" s="7" t="str">
        <x:v>Rangschlüssel (Formel)</x:v>
      </x:c>
    </x:row>
    <x:row r="7" ht="70" customHeight="1">
      <x:c r="A7" s="12" t="str">
        <x:v>R-001</x:v>
      </x:c>
      <x:c r="B7" s="12" t="str">
        <x:v>Rollout-Freigabe könnte verspätet erfolgen</x:v>
      </x:c>
      <x:c r="C7" s="12" t="str">
        <x:v>Organisation</x:v>
      </x:c>
      <x:c r="D7" s="13" t="n">
        <x:v>2</x:v>
      </x:c>
      <x:c r="E7" s="13" t="n">
        <x:v>3</x:v>
      </x:c>
      <x:c r="F7" s="14" t="n">
        <x:f>IF(A7="","",IF(AND(ISNUMBER(D7),ISNUMBER(E7),D7&gt;=1,D7&lt;=3,E7&gt;=1,E7&lt;=3,MOD(D7,1)=0,MOD(E7,1)=0),D7*E7,""))</x:f>
        <x:v>6</x:v>
      </x:c>
      <x:c r="G7" s="13" t="n">
        <x:v>2</x:v>
      </x:c>
      <x:c r="H7" s="13" t="n">
        <x:v>3</x:v>
      </x:c>
      <x:c r="I7" s="14" t="n">
        <x:f>IF(A7="","",IF(AND(ISNUMBER(G7),ISNUMBER(H7),G7&gt;=1,G7&lt;=3,H7&gt;=1,H7&lt;=3,MOD(G7,1)=0,MOD(H7,1)=0),G7*H7,""))</x:f>
        <x:v>6</x:v>
      </x:c>
      <x:c r="J7" s="14" t="str">
        <x:f>IF(A7="","",IF(ISNUMBER(I7),IF(I7&lt;=2,"Niedrig",IF(I7&lt;=4,"Mittel","Hoch")),"Bewertung fehlt"))</x:f>
        <x:v>Hoch</x:v>
      </x:c>
      <x:c r="K7" s="12" t="str">
        <x:v>Projektleitung</x:v>
      </x:c>
      <x:c r="L7" s="12" t="str">
        <x:v>Freigabeplan abstimmen</x:v>
      </x:c>
      <x:c r="M7" s="12" t="str">
        <x:v>Offen</x:v>
      </x:c>
      <x:c r="N7" s="23" t="n">
        <x:v>46322</x:v>
      </x:c>
      <x:c r="O7" s="12" t="str">
        <x:v>Fiktiv; Wirksamkeit noch nicht geprüft.</x:v>
      </x:c>
      <x:c r="Q7" s="7" t="n">
        <x:f>IF(AND(A7&lt;&gt;"",OR(M7="Offen",M7="In Bewertung",M7="Maßnahmen laufen",M7="Überwachen")),1,0)</x:f>
        <x:v>1</x:v>
      </x:c>
      <x:c r="R7" s="7" t="n">
        <x:f>IF(AND(Q7=1,ISNUMBER(I7),I7&gt;=6),I7*1000+107-ROW(),0)</x:f>
        <x:v>6100</x:v>
      </x:c>
    </x:row>
    <x:row r="8" ht="70" customHeight="1">
      <x:c r="A8" s="12" t="str">
        <x:v>R-002</x:v>
      </x:c>
      <x:c r="B8" s="12" t="str">
        <x:v>Lokale Ansprechpartner könnten fehlen</x:v>
      </x:c>
      <x:c r="C8" s="12" t="str">
        <x:v>Ressourcen</x:v>
      </x:c>
      <x:c r="D8" s="13" t="n">
        <x:v>2</x:v>
      </x:c>
      <x:c r="E8" s="13" t="n">
        <x:v>2</x:v>
      </x:c>
      <x:c r="F8" s="14" t="n">
        <x:f>IF(A8="","",IF(AND(ISNUMBER(D8),ISNUMBER(E8),D8&gt;=1,D8&lt;=3,E8&gt;=1,E8&lt;=3,MOD(D8,1)=0,MOD(E8,1)=0),D8*E8,""))</x:f>
        <x:v>4</x:v>
      </x:c>
      <x:c r="G8" s="13" t="n">
        <x:v>2</x:v>
      </x:c>
      <x:c r="H8" s="13" t="n">
        <x:v>2</x:v>
      </x:c>
      <x:c r="I8" s="14" t="n">
        <x:f>IF(A8="","",IF(AND(ISNUMBER(G8),ISNUMBER(H8),G8&gt;=1,G8&lt;=3,H8&gt;=1,H8&lt;=3,MOD(G8,1)=0,MOD(H8,1)=0),G8*H8,""))</x:f>
        <x:v>4</x:v>
      </x:c>
      <x:c r="J8" s="14" t="str">
        <x:f>IF(A8="","",IF(ISNUMBER(I8),IF(I8&lt;=2,"Niedrig",IF(I8&lt;=4,"Mittel","Hoch")),"Bewertung fehlt"))</x:f>
        <x:v>Mittel</x:v>
      </x:c>
      <x:c r="K8" s="12" t="str">
        <x:v>Standortkoordination</x:v>
      </x:c>
      <x:c r="L8" s="12" t="str">
        <x:v>Ressourcen bestätigen</x:v>
      </x:c>
      <x:c r="M8" s="12" t="str">
        <x:v>In Bewertung</x:v>
      </x:c>
      <x:c r="N8" s="23" t="n">
        <x:v>46322</x:v>
      </x:c>
      <x:c r="O8" s="12" t="str">
        <x:v>Fiktiv.</x:v>
      </x:c>
      <x:c r="Q8" s="7" t="n">
        <x:f>IF(AND(A8&lt;&gt;"",OR(M8="Offen",M8="In Bewertung",M8="Maßnahmen laufen",M8="Überwachen")),1,0)</x:f>
        <x:v>1</x:v>
      </x:c>
      <x:c r="R8" s="7" t="n">
        <x:f>IF(AND(Q8=1,ISNUMBER(I8),I8&gt;=6),I8*1000+107-ROW(),0)</x:f>
        <x:v>0</x:v>
      </x:c>
    </x:row>
    <x:row r="9" ht="70" customHeight="1">
      <x:c r="A9" s="12" t="str">
        <x:v>R-003</x:v>
      </x:c>
      <x:c r="B9" s="12" t="str">
        <x:v>Geräte könnten nicht einsatzbereit sein</x:v>
      </x:c>
      <x:c r="C9" s="12" t="str">
        <x:v>Technik</x:v>
      </x:c>
      <x:c r="D9" s="13" t="n">
        <x:v>1</x:v>
      </x:c>
      <x:c r="E9" s="13" t="n">
        <x:v>3</x:v>
      </x:c>
      <x:c r="F9" s="14" t="n">
        <x:f>IF(A9="","",IF(AND(ISNUMBER(D9),ISNUMBER(E9),D9&gt;=1,D9&lt;=3,E9&gt;=1,E9&lt;=3,MOD(D9,1)=0,MOD(E9,1)=0),D9*E9,""))</x:f>
        <x:v>3</x:v>
      </x:c>
      <x:c r="G9" s="13" t="n">
        <x:v>1</x:v>
      </x:c>
      <x:c r="H9" s="13" t="n">
        <x:v>3</x:v>
      </x:c>
      <x:c r="I9" s="14" t="n">
        <x:f>IF(A9="","",IF(AND(ISNUMBER(G9),ISNUMBER(H9),G9&gt;=1,G9&lt;=3,H9&gt;=1,H9&lt;=3,MOD(G9,1)=0,MOD(H9,1)=0),G9*H9,""))</x:f>
        <x:v>3</x:v>
      </x:c>
      <x:c r="J9" s="14" t="str">
        <x:f>IF(A9="","",IF(ISNUMBER(I9),IF(I9&lt;=2,"Niedrig",IF(I9&lt;=4,"Mittel","Hoch")),"Bewertung fehlt"))</x:f>
        <x:v>Mittel</x:v>
      </x:c>
      <x:c r="K9" s="12" t="str">
        <x:v>Technische Teilprojektleitung</x:v>
      </x:c>
      <x:c r="L9" s="12" t="str">
        <x:v>Vorabcheck durchführen</x:v>
      </x:c>
      <x:c r="M9" s="12" t="str">
        <x:v>Überwachen</x:v>
      </x:c>
      <x:c r="N9" s="23" t="n">
        <x:v>46322</x:v>
      </x:c>
      <x:c r="O9" s="12" t="str">
        <x:v>Fiktiv; aktuelle Bewertung bewusst beibehalten.</x:v>
      </x:c>
      <x:c r="Q9" s="7" t="n">
        <x:f>IF(AND(A9&lt;&gt;"",OR(M9="Offen",M9="In Bewertung",M9="Maßnahmen laufen",M9="Überwachen")),1,0)</x:f>
        <x:v>1</x:v>
      </x:c>
      <x:c r="R9" s="7" t="n">
        <x:f>IF(AND(Q9=1,ISNUMBER(I9),I9&gt;=6),I9*1000+107-ROW(),0)</x:f>
        <x:v>0</x:v>
      </x:c>
    </x:row>
    <x:row r="10" ht="70" customHeight="1">
      <x:c r="A10" s="12" t="str">
        <x:v>R-004</x:v>
      </x:c>
      <x:c r="B10" s="12" t="str">
        <x:v>Lieferung der Pilotgeräte könnte ausbleiben</x:v>
      </x:c>
      <x:c r="C10" s="12" t="str">
        <x:v>Lieferanten</x:v>
      </x:c>
      <x:c r="D10" s="13" t="n">
        <x:v>2</x:v>
      </x:c>
      <x:c r="E10" s="13" t="n">
        <x:v>3</x:v>
      </x:c>
      <x:c r="F10" s="14" t="n">
        <x:f>IF(A10="","",IF(AND(ISNUMBER(D10),ISNUMBER(E10),D10&gt;=1,D10&lt;=3,E10&gt;=1,E10&lt;=3,MOD(D10,1)=0,MOD(E10,1)=0),D10*E10,""))</x:f>
        <x:v>6</x:v>
      </x:c>
      <x:c r="G10" s="13" t="n">
        <x:v>2</x:v>
      </x:c>
      <x:c r="H10" s="13" t="n">
        <x:v>3</x:v>
      </x:c>
      <x:c r="I10" s="14" t="n">
        <x:f>IF(A10="","",IF(AND(ISNUMBER(G10),ISNUMBER(H10),G10&gt;=1,G10&lt;=3,H10&gt;=1,H10&lt;=3,MOD(G10,1)=0,MOD(H10,1)=0),G10*H10,""))</x:f>
        <x:v>6</x:v>
      </x:c>
      <x:c r="J10" s="14" t="str">
        <x:f>IF(A10="","",IF(ISNUMBER(I10),IF(I10&lt;=2,"Niedrig",IF(I10&lt;=4,"Mittel","Hoch")),"Bewertung fehlt"))</x:f>
        <x:v>Hoch</x:v>
      </x:c>
      <x:c r="K10" s="12" t="str">
        <x:v>Einkaufskoordination</x:v>
      </x:c>
      <x:c r="L10" s="12" t="str">
        <x:v>Lieferstatus verbindlich klären</x:v>
      </x:c>
      <x:c r="M10" s="12" t="str">
        <x:v>Maßnahmen laufen</x:v>
      </x:c>
      <x:c r="N10" s="23" t="n">
        <x:v>46322</x:v>
      </x:c>
      <x:c r="O10" s="12" t="str">
        <x:v>Fiktiv; gleiches Matrixfeld wie R-001.</x:v>
      </x:c>
      <x:c r="Q10" s="7" t="n">
        <x:f>IF(AND(A10&lt;&gt;"",OR(M10="Offen",M10="In Bewertung",M10="Maßnahmen laufen",M10="Überwachen")),1,0)</x:f>
        <x:v>1</x:v>
      </x:c>
      <x:c r="R10" s="7" t="n">
        <x:f>IF(AND(Q10=1,ISNUMBER(I10),I10&gt;=6),I10*1000+107-ROW(),0)</x:f>
        <x:v>6097</x:v>
      </x:c>
    </x:row>
    <x:row r="11" ht="70" customHeight="1">
      <x:c r="A11" s="12" t="str">
        <x:v>R-005</x:v>
      </x:c>
      <x:c r="B11" s="12" t="str">
        <x:v>Schulungsunterlagen könnten zu spät vorliegen</x:v>
      </x:c>
      <x:c r="C11" s="12" t="str">
        <x:v>Kommunikation</x:v>
      </x:c>
      <x:c r="D11" s="13" t="n">
        <x:v>1</x:v>
      </x:c>
      <x:c r="E11" s="13" t="n">
        <x:v>2</x:v>
      </x:c>
      <x:c r="F11" s="14" t="n">
        <x:f>IF(A11="","",IF(AND(ISNUMBER(D11),ISNUMBER(E11),D11&gt;=1,D11&lt;=3,E11&gt;=1,E11&lt;=3,MOD(D11,1)=0,MOD(E11,1)=0),D11*E11,""))</x:f>
        <x:v>2</x:v>
      </x:c>
      <x:c r="G11" s="13" t="n">
        <x:v>1</x:v>
      </x:c>
      <x:c r="H11" s="13" t="n">
        <x:v>2</x:v>
      </x:c>
      <x:c r="I11" s="14" t="n">
        <x:f>IF(A11="","",IF(AND(ISNUMBER(G11),ISNUMBER(H11),G11&gt;=1,G11&lt;=3,H11&gt;=1,H11&lt;=3,MOD(G11,1)=0,MOD(H11,1)=0),G11*H11,""))</x:f>
        <x:v>2</x:v>
      </x:c>
      <x:c r="J11" s="14" t="str">
        <x:f>IF(A11="","",IF(ISNUMBER(I11),IF(I11&lt;=2,"Niedrig",IF(I11&lt;=4,"Mittel","Hoch")),"Bewertung fehlt"))</x:f>
        <x:v>Niedrig</x:v>
      </x:c>
      <x:c r="K11" s="12" t="str">
        <x:v>Schulungskoordination</x:v>
      </x:c>
      <x:c r="L11" s="12" t="str">
        <x:v>Unterlagen vorab prüfen</x:v>
      </x:c>
      <x:c r="M11" s="12" t="str">
        <x:v>Offen</x:v>
      </x:c>
      <x:c r="N11" s="23" t="n">
        <x:v>46322</x:v>
      </x:c>
      <x:c r="O11" s="12" t="str">
        <x:v>Fiktiv.</x:v>
      </x:c>
      <x:c r="Q11" s="7" t="n">
        <x:f>IF(AND(A11&lt;&gt;"",OR(M11="Offen",M11="In Bewertung",M11="Maßnahmen laufen",M11="Überwachen")),1,0)</x:f>
        <x:v>1</x:v>
      </x:c>
      <x:c r="R11" s="7" t="n">
        <x:f>IF(AND(Q11=1,ISNUMBER(I11),I11&gt;=6),I11*1000+107-ROW(),0)</x:f>
        <x:v>0</x:v>
      </x:c>
    </x:row>
    <x:row r="12" ht="25" customHeight="1">
      <x:c r="A12" s="12"/>
      <x:c r="B12" s="12"/>
      <x:c r="C12" s="12"/>
      <x:c r="D12" s="13"/>
      <x:c r="E12" s="13"/>
      <x:c r="F12" s="14" t="str">
        <x:f>IF(A12="","",IF(AND(ISNUMBER(D12),ISNUMBER(E12),D12&gt;=1,D12&lt;=3,E12&gt;=1,E12&lt;=3,MOD(D12,1)=0,MOD(E12,1)=0),D12*E12,""))</x:f>
      </x:c>
      <x:c r="G12" s="13"/>
      <x:c r="H12" s="13"/>
      <x:c r="I12" s="14" t="str">
        <x:f>IF(A12="","",IF(AND(ISNUMBER(G12),ISNUMBER(H12),G12&gt;=1,G12&lt;=3,H12&gt;=1,H12&lt;=3,MOD(G12,1)=0,MOD(H12,1)=0),G12*H12,""))</x:f>
      </x:c>
      <x:c r="J12" s="14" t="str">
        <x:f>IF(A12="","",IF(ISNUMBER(I12),IF(I12&lt;=2,"Niedrig",IF(I12&lt;=4,"Mittel","Hoch")),"Bewertung fehlt"))</x:f>
      </x:c>
      <x:c r="K12" s="12"/>
      <x:c r="L12" s="12"/>
      <x:c r="M12" s="12"/>
      <x:c r="N12" s="23"/>
      <x:c r="O12" s="12"/>
      <x:c r="Q12" s="7" t="n">
        <x:f>IF(AND(A12&lt;&gt;"",OR(M12="Offen",M12="In Bewertung",M12="Maßnahmen laufen",M12="Überwachen")),1,0)</x:f>
        <x:v>0</x:v>
      </x:c>
      <x:c r="R12" s="7" t="n">
        <x:f>IF(AND(Q12=1,ISNUMBER(I12),I12&gt;=6),I12*1000+107-ROW(),0)</x:f>
        <x:v>0</x:v>
      </x:c>
    </x:row>
    <x:row r="13" ht="25" customHeight="1">
      <x:c r="A13" s="12"/>
      <x:c r="B13" s="12"/>
      <x:c r="C13" s="12"/>
      <x:c r="D13" s="13"/>
      <x:c r="E13" s="13"/>
      <x:c r="F13" s="14" t="str">
        <x:f>IF(A13="","",IF(AND(ISNUMBER(D13),ISNUMBER(E13),D13&gt;=1,D13&lt;=3,E13&gt;=1,E13&lt;=3,MOD(D13,1)=0,MOD(E13,1)=0),D13*E13,""))</x:f>
      </x:c>
      <x:c r="G13" s="13"/>
      <x:c r="H13" s="13"/>
      <x:c r="I13" s="14" t="str">
        <x:f>IF(A13="","",IF(AND(ISNUMBER(G13),ISNUMBER(H13),G13&gt;=1,G13&lt;=3,H13&gt;=1,H13&lt;=3,MOD(G13,1)=0,MOD(H13,1)=0),G13*H13,""))</x:f>
      </x:c>
      <x:c r="J13" s="14" t="str">
        <x:f>IF(A13="","",IF(ISNUMBER(I13),IF(I13&lt;=2,"Niedrig",IF(I13&lt;=4,"Mittel","Hoch")),"Bewertung fehlt"))</x:f>
      </x:c>
      <x:c r="K13" s="12"/>
      <x:c r="L13" s="12"/>
      <x:c r="M13" s="12"/>
      <x:c r="N13" s="23"/>
      <x:c r="O13" s="12"/>
      <x:c r="Q13" s="7" t="n">
        <x:f>IF(AND(A13&lt;&gt;"",OR(M13="Offen",M13="In Bewertung",M13="Maßnahmen laufen",M13="Überwachen")),1,0)</x:f>
        <x:v>0</x:v>
      </x:c>
      <x:c r="R13" s="7" t="n">
        <x:f>IF(AND(Q13=1,ISNUMBER(I13),I13&gt;=6),I13*1000+107-ROW(),0)</x:f>
        <x:v>0</x:v>
      </x:c>
    </x:row>
    <x:row r="14" ht="25" customHeight="1">
      <x:c r="A14" s="12"/>
      <x:c r="B14" s="12"/>
      <x:c r="C14" s="12"/>
      <x:c r="D14" s="13"/>
      <x:c r="E14" s="13"/>
      <x:c r="F14" s="14" t="str">
        <x:f>IF(A14="","",IF(AND(ISNUMBER(D14),ISNUMBER(E14),D14&gt;=1,D14&lt;=3,E14&gt;=1,E14&lt;=3,MOD(D14,1)=0,MOD(E14,1)=0),D14*E14,""))</x:f>
      </x:c>
      <x:c r="G14" s="13"/>
      <x:c r="H14" s="13"/>
      <x:c r="I14" s="14" t="str">
        <x:f>IF(A14="","",IF(AND(ISNUMBER(G14),ISNUMBER(H14),G14&gt;=1,G14&lt;=3,H14&gt;=1,H14&lt;=3,MOD(G14,1)=0,MOD(H14,1)=0),G14*H14,""))</x:f>
      </x:c>
      <x:c r="J14" s="14" t="str">
        <x:f>IF(A14="","",IF(ISNUMBER(I14),IF(I14&lt;=2,"Niedrig",IF(I14&lt;=4,"Mittel","Hoch")),"Bewertung fehlt"))</x:f>
      </x:c>
      <x:c r="K14" s="12"/>
      <x:c r="L14" s="12"/>
      <x:c r="M14" s="12"/>
      <x:c r="N14" s="23"/>
      <x:c r="O14" s="12"/>
      <x:c r="Q14" s="7" t="n">
        <x:f>IF(AND(A14&lt;&gt;"",OR(M14="Offen",M14="In Bewertung",M14="Maßnahmen laufen",M14="Überwachen")),1,0)</x:f>
        <x:v>0</x:v>
      </x:c>
      <x:c r="R14" s="7" t="n">
        <x:f>IF(AND(Q14=1,ISNUMBER(I14),I14&gt;=6),I14*1000+107-ROW(),0)</x:f>
        <x:v>0</x:v>
      </x:c>
    </x:row>
    <x:row r="15" ht="25" customHeight="1">
      <x:c r="A15" s="12"/>
      <x:c r="B15" s="12"/>
      <x:c r="C15" s="12"/>
      <x:c r="D15" s="13"/>
      <x:c r="E15" s="13"/>
      <x:c r="F15" s="14" t="str">
        <x:f>IF(A15="","",IF(AND(ISNUMBER(D15),ISNUMBER(E15),D15&gt;=1,D15&lt;=3,E15&gt;=1,E15&lt;=3,MOD(D15,1)=0,MOD(E15,1)=0),D15*E15,""))</x:f>
      </x:c>
      <x:c r="G15" s="13"/>
      <x:c r="H15" s="13"/>
      <x:c r="I15" s="14" t="str">
        <x:f>IF(A15="","",IF(AND(ISNUMBER(G15),ISNUMBER(H15),G15&gt;=1,G15&lt;=3,H15&gt;=1,H15&lt;=3,MOD(G15,1)=0,MOD(H15,1)=0),G15*H15,""))</x:f>
      </x:c>
      <x:c r="J15" s="14" t="str">
        <x:f>IF(A15="","",IF(ISNUMBER(I15),IF(I15&lt;=2,"Niedrig",IF(I15&lt;=4,"Mittel","Hoch")),"Bewertung fehlt"))</x:f>
      </x:c>
      <x:c r="K15" s="12"/>
      <x:c r="L15" s="12"/>
      <x:c r="M15" s="12"/>
      <x:c r="N15" s="23"/>
      <x:c r="O15" s="12"/>
      <x:c r="Q15" s="7" t="n">
        <x:f>IF(AND(A15&lt;&gt;"",OR(M15="Offen",M15="In Bewertung",M15="Maßnahmen laufen",M15="Überwachen")),1,0)</x:f>
        <x:v>0</x:v>
      </x:c>
      <x:c r="R15" s="7" t="n">
        <x:f>IF(AND(Q15=1,ISNUMBER(I15),I15&gt;=6),I15*1000+107-ROW(),0)</x:f>
        <x:v>0</x:v>
      </x:c>
    </x:row>
    <x:row r="16" ht="25" customHeight="1">
      <x:c r="A16" s="12"/>
      <x:c r="B16" s="12"/>
      <x:c r="C16" s="12"/>
      <x:c r="D16" s="13"/>
      <x:c r="E16" s="13"/>
      <x:c r="F16" s="14" t="str">
        <x:f>IF(A16="","",IF(AND(ISNUMBER(D16),ISNUMBER(E16),D16&gt;=1,D16&lt;=3,E16&gt;=1,E16&lt;=3,MOD(D16,1)=0,MOD(E16,1)=0),D16*E16,""))</x:f>
      </x:c>
      <x:c r="G16" s="13"/>
      <x:c r="H16" s="13"/>
      <x:c r="I16" s="14" t="str">
        <x:f>IF(A16="","",IF(AND(ISNUMBER(G16),ISNUMBER(H16),G16&gt;=1,G16&lt;=3,H16&gt;=1,H16&lt;=3,MOD(G16,1)=0,MOD(H16,1)=0),G16*H16,""))</x:f>
      </x:c>
      <x:c r="J16" s="14" t="str">
        <x:f>IF(A16="","",IF(ISNUMBER(I16),IF(I16&lt;=2,"Niedrig",IF(I16&lt;=4,"Mittel","Hoch")),"Bewertung fehlt"))</x:f>
      </x:c>
      <x:c r="K16" s="12"/>
      <x:c r="L16" s="12"/>
      <x:c r="M16" s="12"/>
      <x:c r="N16" s="23"/>
      <x:c r="O16" s="12"/>
      <x:c r="Q16" s="7" t="n">
        <x:f>IF(AND(A16&lt;&gt;"",OR(M16="Offen",M16="In Bewertung",M16="Maßnahmen laufen",M16="Überwachen")),1,0)</x:f>
        <x:v>0</x:v>
      </x:c>
      <x:c r="R16" s="7" t="n">
        <x:f>IF(AND(Q16=1,ISNUMBER(I16),I16&gt;=6),I16*1000+107-ROW(),0)</x:f>
        <x:v>0</x:v>
      </x:c>
    </x:row>
    <x:row r="17" ht="25" customHeight="1">
      <x:c r="A17" s="12"/>
      <x:c r="B17" s="12"/>
      <x:c r="C17" s="12"/>
      <x:c r="D17" s="13"/>
      <x:c r="E17" s="13"/>
      <x:c r="F17" s="14" t="str">
        <x:f>IF(A17="","",IF(AND(ISNUMBER(D17),ISNUMBER(E17),D17&gt;=1,D17&lt;=3,E17&gt;=1,E17&lt;=3,MOD(D17,1)=0,MOD(E17,1)=0),D17*E17,""))</x:f>
      </x:c>
      <x:c r="G17" s="13"/>
      <x:c r="H17" s="13"/>
      <x:c r="I17" s="14" t="str">
        <x:f>IF(A17="","",IF(AND(ISNUMBER(G17),ISNUMBER(H17),G17&gt;=1,G17&lt;=3,H17&gt;=1,H17&lt;=3,MOD(G17,1)=0,MOD(H17,1)=0),G17*H17,""))</x:f>
      </x:c>
      <x:c r="J17" s="14" t="str">
        <x:f>IF(A17="","",IF(ISNUMBER(I17),IF(I17&lt;=2,"Niedrig",IF(I17&lt;=4,"Mittel","Hoch")),"Bewertung fehlt"))</x:f>
      </x:c>
      <x:c r="K17" s="12"/>
      <x:c r="L17" s="12"/>
      <x:c r="M17" s="12"/>
      <x:c r="N17" s="23"/>
      <x:c r="O17" s="12"/>
      <x:c r="Q17" s="7" t="n">
        <x:f>IF(AND(A17&lt;&gt;"",OR(M17="Offen",M17="In Bewertung",M17="Maßnahmen laufen",M17="Überwachen")),1,0)</x:f>
        <x:v>0</x:v>
      </x:c>
      <x:c r="R17" s="7" t="n">
        <x:f>IF(AND(Q17=1,ISNUMBER(I17),I17&gt;=6),I17*1000+107-ROW(),0)</x:f>
        <x:v>0</x:v>
      </x:c>
    </x:row>
    <x:row r="18" ht="25" customHeight="1">
      <x:c r="A18" s="12"/>
      <x:c r="B18" s="12"/>
      <x:c r="C18" s="12"/>
      <x:c r="D18" s="13"/>
      <x:c r="E18" s="13"/>
      <x:c r="F18" s="14" t="str">
        <x:f>IF(A18="","",IF(AND(ISNUMBER(D18),ISNUMBER(E18),D18&gt;=1,D18&lt;=3,E18&gt;=1,E18&lt;=3,MOD(D18,1)=0,MOD(E18,1)=0),D18*E18,""))</x:f>
      </x:c>
      <x:c r="G18" s="13"/>
      <x:c r="H18" s="13"/>
      <x:c r="I18" s="14" t="str">
        <x:f>IF(A18="","",IF(AND(ISNUMBER(G18),ISNUMBER(H18),G18&gt;=1,G18&lt;=3,H18&gt;=1,H18&lt;=3,MOD(G18,1)=0,MOD(H18,1)=0),G18*H18,""))</x:f>
      </x:c>
      <x:c r="J18" s="14" t="str">
        <x:f>IF(A18="","",IF(ISNUMBER(I18),IF(I18&lt;=2,"Niedrig",IF(I18&lt;=4,"Mittel","Hoch")),"Bewertung fehlt"))</x:f>
      </x:c>
      <x:c r="K18" s="12"/>
      <x:c r="L18" s="12"/>
      <x:c r="M18" s="12"/>
      <x:c r="N18" s="23"/>
      <x:c r="O18" s="12"/>
      <x:c r="Q18" s="7" t="n">
        <x:f>IF(AND(A18&lt;&gt;"",OR(M18="Offen",M18="In Bewertung",M18="Maßnahmen laufen",M18="Überwachen")),1,0)</x:f>
        <x:v>0</x:v>
      </x:c>
      <x:c r="R18" s="7" t="n">
        <x:f>IF(AND(Q18=1,ISNUMBER(I18),I18&gt;=6),I18*1000+107-ROW(),0)</x:f>
        <x:v>0</x:v>
      </x:c>
    </x:row>
    <x:row r="19" ht="25" customHeight="1">
      <x:c r="A19" s="12"/>
      <x:c r="B19" s="12"/>
      <x:c r="C19" s="12"/>
      <x:c r="D19" s="13"/>
      <x:c r="E19" s="13"/>
      <x:c r="F19" s="14" t="str">
        <x:f>IF(A19="","",IF(AND(ISNUMBER(D19),ISNUMBER(E19),D19&gt;=1,D19&lt;=3,E19&gt;=1,E19&lt;=3,MOD(D19,1)=0,MOD(E19,1)=0),D19*E19,""))</x:f>
      </x:c>
      <x:c r="G19" s="13"/>
      <x:c r="H19" s="13"/>
      <x:c r="I19" s="14" t="str">
        <x:f>IF(A19="","",IF(AND(ISNUMBER(G19),ISNUMBER(H19),G19&gt;=1,G19&lt;=3,H19&gt;=1,H19&lt;=3,MOD(G19,1)=0,MOD(H19,1)=0),G19*H19,""))</x:f>
      </x:c>
      <x:c r="J19" s="14" t="str">
        <x:f>IF(A19="","",IF(ISNUMBER(I19),IF(I19&lt;=2,"Niedrig",IF(I19&lt;=4,"Mittel","Hoch")),"Bewertung fehlt"))</x:f>
      </x:c>
      <x:c r="K19" s="12"/>
      <x:c r="L19" s="12"/>
      <x:c r="M19" s="12"/>
      <x:c r="N19" s="23"/>
      <x:c r="O19" s="12"/>
      <x:c r="Q19" s="7" t="n">
        <x:f>IF(AND(A19&lt;&gt;"",OR(M19="Offen",M19="In Bewertung",M19="Maßnahmen laufen",M19="Überwachen")),1,0)</x:f>
        <x:v>0</x:v>
      </x:c>
      <x:c r="R19" s="7" t="n">
        <x:f>IF(AND(Q19=1,ISNUMBER(I19),I19&gt;=6),I19*1000+107-ROW(),0)</x:f>
        <x:v>0</x:v>
      </x:c>
    </x:row>
    <x:row r="20" ht="25" customHeight="1">
      <x:c r="A20" s="12"/>
      <x:c r="B20" s="12"/>
      <x:c r="C20" s="12"/>
      <x:c r="D20" s="13"/>
      <x:c r="E20" s="13"/>
      <x:c r="F20" s="14" t="str">
        <x:f>IF(A20="","",IF(AND(ISNUMBER(D20),ISNUMBER(E20),D20&gt;=1,D20&lt;=3,E20&gt;=1,E20&lt;=3,MOD(D20,1)=0,MOD(E20,1)=0),D20*E20,""))</x:f>
      </x:c>
      <x:c r="G20" s="13"/>
      <x:c r="H20" s="13"/>
      <x:c r="I20" s="14" t="str">
        <x:f>IF(A20="","",IF(AND(ISNUMBER(G20),ISNUMBER(H20),G20&gt;=1,G20&lt;=3,H20&gt;=1,H20&lt;=3,MOD(G20,1)=0,MOD(H20,1)=0),G20*H20,""))</x:f>
      </x:c>
      <x:c r="J20" s="14" t="str">
        <x:f>IF(A20="","",IF(ISNUMBER(I20),IF(I20&lt;=2,"Niedrig",IF(I20&lt;=4,"Mittel","Hoch")),"Bewertung fehlt"))</x:f>
      </x:c>
      <x:c r="K20" s="12"/>
      <x:c r="L20" s="12"/>
      <x:c r="M20" s="12"/>
      <x:c r="N20" s="23"/>
      <x:c r="O20" s="12"/>
      <x:c r="Q20" s="7" t="n">
        <x:f>IF(AND(A20&lt;&gt;"",OR(M20="Offen",M20="In Bewertung",M20="Maßnahmen laufen",M20="Überwachen")),1,0)</x:f>
        <x:v>0</x:v>
      </x:c>
      <x:c r="R20" s="7" t="n">
        <x:f>IF(AND(Q20=1,ISNUMBER(I20),I20&gt;=6),I20*1000+107-ROW(),0)</x:f>
        <x:v>0</x:v>
      </x:c>
    </x:row>
    <x:row r="21" ht="25" customHeight="1">
      <x:c r="A21" s="12"/>
      <x:c r="B21" s="12"/>
      <x:c r="C21" s="12"/>
      <x:c r="D21" s="13"/>
      <x:c r="E21" s="13"/>
      <x:c r="F21" s="14" t="str">
        <x:f>IF(A21="","",IF(AND(ISNUMBER(D21),ISNUMBER(E21),D21&gt;=1,D21&lt;=3,E21&gt;=1,E21&lt;=3,MOD(D21,1)=0,MOD(E21,1)=0),D21*E21,""))</x:f>
      </x:c>
      <x:c r="G21" s="13"/>
      <x:c r="H21" s="13"/>
      <x:c r="I21" s="14" t="str">
        <x:f>IF(A21="","",IF(AND(ISNUMBER(G21),ISNUMBER(H21),G21&gt;=1,G21&lt;=3,H21&gt;=1,H21&lt;=3,MOD(G21,1)=0,MOD(H21,1)=0),G21*H21,""))</x:f>
      </x:c>
      <x:c r="J21" s="14" t="str">
        <x:f>IF(A21="","",IF(ISNUMBER(I21),IF(I21&lt;=2,"Niedrig",IF(I21&lt;=4,"Mittel","Hoch")),"Bewertung fehlt"))</x:f>
      </x:c>
      <x:c r="K21" s="12"/>
      <x:c r="L21" s="12"/>
      <x:c r="M21" s="12"/>
      <x:c r="N21" s="23"/>
      <x:c r="O21" s="12"/>
      <x:c r="Q21" s="7" t="n">
        <x:f>IF(AND(A21&lt;&gt;"",OR(M21="Offen",M21="In Bewertung",M21="Maßnahmen laufen",M21="Überwachen")),1,0)</x:f>
        <x:v>0</x:v>
      </x:c>
      <x:c r="R21" s="7" t="n">
        <x:f>IF(AND(Q21=1,ISNUMBER(I21),I21&gt;=6),I21*1000+107-ROW(),0)</x:f>
        <x:v>0</x:v>
      </x:c>
    </x:row>
    <x:row r="22" ht="25" customHeight="1">
      <x:c r="A22" s="12"/>
      <x:c r="B22" s="12"/>
      <x:c r="C22" s="12"/>
      <x:c r="D22" s="13"/>
      <x:c r="E22" s="13"/>
      <x:c r="F22" s="14" t="str">
        <x:f>IF(A22="","",IF(AND(ISNUMBER(D22),ISNUMBER(E22),D22&gt;=1,D22&lt;=3,E22&gt;=1,E22&lt;=3,MOD(D22,1)=0,MOD(E22,1)=0),D22*E22,""))</x:f>
      </x:c>
      <x:c r="G22" s="13"/>
      <x:c r="H22" s="13"/>
      <x:c r="I22" s="14" t="str">
        <x:f>IF(A22="","",IF(AND(ISNUMBER(G22),ISNUMBER(H22),G22&gt;=1,G22&lt;=3,H22&gt;=1,H22&lt;=3,MOD(G22,1)=0,MOD(H22,1)=0),G22*H22,""))</x:f>
      </x:c>
      <x:c r="J22" s="14" t="str">
        <x:f>IF(A22="","",IF(ISNUMBER(I22),IF(I22&lt;=2,"Niedrig",IF(I22&lt;=4,"Mittel","Hoch")),"Bewertung fehlt"))</x:f>
      </x:c>
      <x:c r="K22" s="12"/>
      <x:c r="L22" s="12"/>
      <x:c r="M22" s="12"/>
      <x:c r="N22" s="23"/>
      <x:c r="O22" s="12"/>
      <x:c r="Q22" s="7" t="n">
        <x:f>IF(AND(A22&lt;&gt;"",OR(M22="Offen",M22="In Bewertung",M22="Maßnahmen laufen",M22="Überwachen")),1,0)</x:f>
        <x:v>0</x:v>
      </x:c>
      <x:c r="R22" s="7" t="n">
        <x:f>IF(AND(Q22=1,ISNUMBER(I22),I22&gt;=6),I22*1000+107-ROW(),0)</x:f>
        <x:v>0</x:v>
      </x:c>
    </x:row>
    <x:row r="23" ht="25" customHeight="1">
      <x:c r="A23" s="12"/>
      <x:c r="B23" s="12"/>
      <x:c r="C23" s="12"/>
      <x:c r="D23" s="13"/>
      <x:c r="E23" s="13"/>
      <x:c r="F23" s="14" t="str">
        <x:f>IF(A23="","",IF(AND(ISNUMBER(D23),ISNUMBER(E23),D23&gt;=1,D23&lt;=3,E23&gt;=1,E23&lt;=3,MOD(D23,1)=0,MOD(E23,1)=0),D23*E23,""))</x:f>
      </x:c>
      <x:c r="G23" s="13"/>
      <x:c r="H23" s="13"/>
      <x:c r="I23" s="14" t="str">
        <x:f>IF(A23="","",IF(AND(ISNUMBER(G23),ISNUMBER(H23),G23&gt;=1,G23&lt;=3,H23&gt;=1,H23&lt;=3,MOD(G23,1)=0,MOD(H23,1)=0),G23*H23,""))</x:f>
      </x:c>
      <x:c r="J23" s="14" t="str">
        <x:f>IF(A23="","",IF(ISNUMBER(I23),IF(I23&lt;=2,"Niedrig",IF(I23&lt;=4,"Mittel","Hoch")),"Bewertung fehlt"))</x:f>
      </x:c>
      <x:c r="K23" s="12"/>
      <x:c r="L23" s="12"/>
      <x:c r="M23" s="12"/>
      <x:c r="N23" s="23"/>
      <x:c r="O23" s="12"/>
      <x:c r="Q23" s="7" t="n">
        <x:f>IF(AND(A23&lt;&gt;"",OR(M23="Offen",M23="In Bewertung",M23="Maßnahmen laufen",M23="Überwachen")),1,0)</x:f>
        <x:v>0</x:v>
      </x:c>
      <x:c r="R23" s="7" t="n">
        <x:f>IF(AND(Q23=1,ISNUMBER(I23),I23&gt;=6),I23*1000+107-ROW(),0)</x:f>
        <x:v>0</x:v>
      </x:c>
    </x:row>
    <x:row r="24" ht="25" customHeight="1">
      <x:c r="A24" s="12"/>
      <x:c r="B24" s="12"/>
      <x:c r="C24" s="12"/>
      <x:c r="D24" s="13"/>
      <x:c r="E24" s="13"/>
      <x:c r="F24" s="14" t="str">
        <x:f>IF(A24="","",IF(AND(ISNUMBER(D24),ISNUMBER(E24),D24&gt;=1,D24&lt;=3,E24&gt;=1,E24&lt;=3,MOD(D24,1)=0,MOD(E24,1)=0),D24*E24,""))</x:f>
      </x:c>
      <x:c r="G24" s="13"/>
      <x:c r="H24" s="13"/>
      <x:c r="I24" s="14" t="str">
        <x:f>IF(A24="","",IF(AND(ISNUMBER(G24),ISNUMBER(H24),G24&gt;=1,G24&lt;=3,H24&gt;=1,H24&lt;=3,MOD(G24,1)=0,MOD(H24,1)=0),G24*H24,""))</x:f>
      </x:c>
      <x:c r="J24" s="14" t="str">
        <x:f>IF(A24="","",IF(ISNUMBER(I24),IF(I24&lt;=2,"Niedrig",IF(I24&lt;=4,"Mittel","Hoch")),"Bewertung fehlt"))</x:f>
      </x:c>
      <x:c r="K24" s="12"/>
      <x:c r="L24" s="12"/>
      <x:c r="M24" s="12"/>
      <x:c r="N24" s="23"/>
      <x:c r="O24" s="12"/>
      <x:c r="Q24" s="7" t="n">
        <x:f>IF(AND(A24&lt;&gt;"",OR(M24="Offen",M24="In Bewertung",M24="Maßnahmen laufen",M24="Überwachen")),1,0)</x:f>
        <x:v>0</x:v>
      </x:c>
      <x:c r="R24" s="7" t="n">
        <x:f>IF(AND(Q24=1,ISNUMBER(I24),I24&gt;=6),I24*1000+107-ROW(),0)</x:f>
        <x:v>0</x:v>
      </x:c>
    </x:row>
    <x:row r="25" ht="25" customHeight="1">
      <x:c r="A25" s="12"/>
      <x:c r="B25" s="12"/>
      <x:c r="C25" s="12"/>
      <x:c r="D25" s="13"/>
      <x:c r="E25" s="13"/>
      <x:c r="F25" s="14" t="str">
        <x:f>IF(A25="","",IF(AND(ISNUMBER(D25),ISNUMBER(E25),D25&gt;=1,D25&lt;=3,E25&gt;=1,E25&lt;=3,MOD(D25,1)=0,MOD(E25,1)=0),D25*E25,""))</x:f>
      </x:c>
      <x:c r="G25" s="13"/>
      <x:c r="H25" s="13"/>
      <x:c r="I25" s="14" t="str">
        <x:f>IF(A25="","",IF(AND(ISNUMBER(G25),ISNUMBER(H25),G25&gt;=1,G25&lt;=3,H25&gt;=1,H25&lt;=3,MOD(G25,1)=0,MOD(H25,1)=0),G25*H25,""))</x:f>
      </x:c>
      <x:c r="J25" s="14" t="str">
        <x:f>IF(A25="","",IF(ISNUMBER(I25),IF(I25&lt;=2,"Niedrig",IF(I25&lt;=4,"Mittel","Hoch")),"Bewertung fehlt"))</x:f>
      </x:c>
      <x:c r="K25" s="12"/>
      <x:c r="L25" s="12"/>
      <x:c r="M25" s="12"/>
      <x:c r="N25" s="23"/>
      <x:c r="O25" s="12"/>
      <x:c r="Q25" s="7" t="n">
        <x:f>IF(AND(A25&lt;&gt;"",OR(M25="Offen",M25="In Bewertung",M25="Maßnahmen laufen",M25="Überwachen")),1,0)</x:f>
        <x:v>0</x:v>
      </x:c>
      <x:c r="R25" s="7" t="n">
        <x:f>IF(AND(Q25=1,ISNUMBER(I25),I25&gt;=6),I25*1000+107-ROW(),0)</x:f>
        <x:v>0</x:v>
      </x:c>
    </x:row>
    <x:row r="26" ht="25" customHeight="1">
      <x:c r="A26" s="12"/>
      <x:c r="B26" s="12"/>
      <x:c r="C26" s="12"/>
      <x:c r="D26" s="13"/>
      <x:c r="E26" s="13"/>
      <x:c r="F26" s="14" t="str">
        <x:f>IF(A26="","",IF(AND(ISNUMBER(D26),ISNUMBER(E26),D26&gt;=1,D26&lt;=3,E26&gt;=1,E26&lt;=3,MOD(D26,1)=0,MOD(E26,1)=0),D26*E26,""))</x:f>
      </x:c>
      <x:c r="G26" s="13"/>
      <x:c r="H26" s="13"/>
      <x:c r="I26" s="14" t="str">
        <x:f>IF(A26="","",IF(AND(ISNUMBER(G26),ISNUMBER(H26),G26&gt;=1,G26&lt;=3,H26&gt;=1,H26&lt;=3,MOD(G26,1)=0,MOD(H26,1)=0),G26*H26,""))</x:f>
      </x:c>
      <x:c r="J26" s="14" t="str">
        <x:f>IF(A26="","",IF(ISNUMBER(I26),IF(I26&lt;=2,"Niedrig",IF(I26&lt;=4,"Mittel","Hoch")),"Bewertung fehlt"))</x:f>
      </x:c>
      <x:c r="K26" s="12"/>
      <x:c r="L26" s="12"/>
      <x:c r="M26" s="12"/>
      <x:c r="N26" s="23"/>
      <x:c r="O26" s="12"/>
      <x:c r="Q26" s="7" t="n">
        <x:f>IF(AND(A26&lt;&gt;"",OR(M26="Offen",M26="In Bewertung",M26="Maßnahmen laufen",M26="Überwachen")),1,0)</x:f>
        <x:v>0</x:v>
      </x:c>
      <x:c r="R26" s="7" t="n">
        <x:f>IF(AND(Q26=1,ISNUMBER(I26),I26&gt;=6),I26*1000+107-ROW(),0)</x:f>
        <x:v>0</x:v>
      </x:c>
    </x:row>
    <x:row r="27" ht="25" customHeight="1">
      <x:c r="A27" s="12"/>
      <x:c r="B27" s="12"/>
      <x:c r="C27" s="12"/>
      <x:c r="D27" s="13"/>
      <x:c r="E27" s="13"/>
      <x:c r="F27" s="14" t="str">
        <x:f>IF(A27="","",IF(AND(ISNUMBER(D27),ISNUMBER(E27),D27&gt;=1,D27&lt;=3,E27&gt;=1,E27&lt;=3,MOD(D27,1)=0,MOD(E27,1)=0),D27*E27,""))</x:f>
      </x:c>
      <x:c r="G27" s="13"/>
      <x:c r="H27" s="13"/>
      <x:c r="I27" s="14" t="str">
        <x:f>IF(A27="","",IF(AND(ISNUMBER(G27),ISNUMBER(H27),G27&gt;=1,G27&lt;=3,H27&gt;=1,H27&lt;=3,MOD(G27,1)=0,MOD(H27,1)=0),G27*H27,""))</x:f>
      </x:c>
      <x:c r="J27" s="14" t="str">
        <x:f>IF(A27="","",IF(ISNUMBER(I27),IF(I27&lt;=2,"Niedrig",IF(I27&lt;=4,"Mittel","Hoch")),"Bewertung fehlt"))</x:f>
      </x:c>
      <x:c r="K27" s="12"/>
      <x:c r="L27" s="12"/>
      <x:c r="M27" s="12"/>
      <x:c r="N27" s="23"/>
      <x:c r="O27" s="12"/>
      <x:c r="Q27" s="7" t="n">
        <x:f>IF(AND(A27&lt;&gt;"",OR(M27="Offen",M27="In Bewertung",M27="Maßnahmen laufen",M27="Überwachen")),1,0)</x:f>
        <x:v>0</x:v>
      </x:c>
      <x:c r="R27" s="7" t="n">
        <x:f>IF(AND(Q27=1,ISNUMBER(I27),I27&gt;=6),I27*1000+107-ROW(),0)</x:f>
        <x:v>0</x:v>
      </x:c>
    </x:row>
    <x:row r="28" ht="25" customHeight="1">
      <x:c r="A28" s="12"/>
      <x:c r="B28" s="12"/>
      <x:c r="C28" s="12"/>
      <x:c r="D28" s="13"/>
      <x:c r="E28" s="13"/>
      <x:c r="F28" s="14" t="str">
        <x:f>IF(A28="","",IF(AND(ISNUMBER(D28),ISNUMBER(E28),D28&gt;=1,D28&lt;=3,E28&gt;=1,E28&lt;=3,MOD(D28,1)=0,MOD(E28,1)=0),D28*E28,""))</x:f>
      </x:c>
      <x:c r="G28" s="13"/>
      <x:c r="H28" s="13"/>
      <x:c r="I28" s="14" t="str">
        <x:f>IF(A28="","",IF(AND(ISNUMBER(G28),ISNUMBER(H28),G28&gt;=1,G28&lt;=3,H28&gt;=1,H28&lt;=3,MOD(G28,1)=0,MOD(H28,1)=0),G28*H28,""))</x:f>
      </x:c>
      <x:c r="J28" s="14" t="str">
        <x:f>IF(A28="","",IF(ISNUMBER(I28),IF(I28&lt;=2,"Niedrig",IF(I28&lt;=4,"Mittel","Hoch")),"Bewertung fehlt"))</x:f>
      </x:c>
      <x:c r="K28" s="12"/>
      <x:c r="L28" s="12"/>
      <x:c r="M28" s="12"/>
      <x:c r="N28" s="23"/>
      <x:c r="O28" s="12"/>
      <x:c r="Q28" s="7" t="n">
        <x:f>IF(AND(A28&lt;&gt;"",OR(M28="Offen",M28="In Bewertung",M28="Maßnahmen laufen",M28="Überwachen")),1,0)</x:f>
        <x:v>0</x:v>
      </x:c>
      <x:c r="R28" s="7" t="n">
        <x:f>IF(AND(Q28=1,ISNUMBER(I28),I28&gt;=6),I28*1000+107-ROW(),0)</x:f>
        <x:v>0</x:v>
      </x:c>
    </x:row>
    <x:row r="29" ht="25" customHeight="1">
      <x:c r="A29" s="12"/>
      <x:c r="B29" s="12"/>
      <x:c r="C29" s="12"/>
      <x:c r="D29" s="13"/>
      <x:c r="E29" s="13"/>
      <x:c r="F29" s="14" t="str">
        <x:f>IF(A29="","",IF(AND(ISNUMBER(D29),ISNUMBER(E29),D29&gt;=1,D29&lt;=3,E29&gt;=1,E29&lt;=3,MOD(D29,1)=0,MOD(E29,1)=0),D29*E29,""))</x:f>
      </x:c>
      <x:c r="G29" s="13"/>
      <x:c r="H29" s="13"/>
      <x:c r="I29" s="14" t="str">
        <x:f>IF(A29="","",IF(AND(ISNUMBER(G29),ISNUMBER(H29),G29&gt;=1,G29&lt;=3,H29&gt;=1,H29&lt;=3,MOD(G29,1)=0,MOD(H29,1)=0),G29*H29,""))</x:f>
      </x:c>
      <x:c r="J29" s="14" t="str">
        <x:f>IF(A29="","",IF(ISNUMBER(I29),IF(I29&lt;=2,"Niedrig",IF(I29&lt;=4,"Mittel","Hoch")),"Bewertung fehlt"))</x:f>
      </x:c>
      <x:c r="K29" s="12"/>
      <x:c r="L29" s="12"/>
      <x:c r="M29" s="12"/>
      <x:c r="N29" s="23"/>
      <x:c r="O29" s="12"/>
      <x:c r="Q29" s="7" t="n">
        <x:f>IF(AND(A29&lt;&gt;"",OR(M29="Offen",M29="In Bewertung",M29="Maßnahmen laufen",M29="Überwachen")),1,0)</x:f>
        <x:v>0</x:v>
      </x:c>
      <x:c r="R29" s="7" t="n">
        <x:f>IF(AND(Q29=1,ISNUMBER(I29),I29&gt;=6),I29*1000+107-ROW(),0)</x:f>
        <x:v>0</x:v>
      </x:c>
    </x:row>
    <x:row r="30" ht="25" customHeight="1">
      <x:c r="A30" s="12"/>
      <x:c r="B30" s="12"/>
      <x:c r="C30" s="12"/>
      <x:c r="D30" s="13"/>
      <x:c r="E30" s="13"/>
      <x:c r="F30" s="14" t="str">
        <x:f>IF(A30="","",IF(AND(ISNUMBER(D30),ISNUMBER(E30),D30&gt;=1,D30&lt;=3,E30&gt;=1,E30&lt;=3,MOD(D30,1)=0,MOD(E30,1)=0),D30*E30,""))</x:f>
      </x:c>
      <x:c r="G30" s="13"/>
      <x:c r="H30" s="13"/>
      <x:c r="I30" s="14" t="str">
        <x:f>IF(A30="","",IF(AND(ISNUMBER(G30),ISNUMBER(H30),G30&gt;=1,G30&lt;=3,H30&gt;=1,H30&lt;=3,MOD(G30,1)=0,MOD(H30,1)=0),G30*H30,""))</x:f>
      </x:c>
      <x:c r="J30" s="14" t="str">
        <x:f>IF(A30="","",IF(ISNUMBER(I30),IF(I30&lt;=2,"Niedrig",IF(I30&lt;=4,"Mittel","Hoch")),"Bewertung fehlt"))</x:f>
      </x:c>
      <x:c r="K30" s="12"/>
      <x:c r="L30" s="12"/>
      <x:c r="M30" s="12"/>
      <x:c r="N30" s="23"/>
      <x:c r="O30" s="12"/>
      <x:c r="Q30" s="7" t="n">
        <x:f>IF(AND(A30&lt;&gt;"",OR(M30="Offen",M30="In Bewertung",M30="Maßnahmen laufen",M30="Überwachen")),1,0)</x:f>
        <x:v>0</x:v>
      </x:c>
      <x:c r="R30" s="7" t="n">
        <x:f>IF(AND(Q30=1,ISNUMBER(I30),I30&gt;=6),I30*1000+107-ROW(),0)</x:f>
        <x:v>0</x:v>
      </x:c>
    </x:row>
    <x:row r="31" ht="25" customHeight="1">
      <x:c r="A31" s="12"/>
      <x:c r="B31" s="12"/>
      <x:c r="C31" s="12"/>
      <x:c r="D31" s="13"/>
      <x:c r="E31" s="13"/>
      <x:c r="F31" s="14" t="str">
        <x:f>IF(A31="","",IF(AND(ISNUMBER(D31),ISNUMBER(E31),D31&gt;=1,D31&lt;=3,E31&gt;=1,E31&lt;=3,MOD(D31,1)=0,MOD(E31,1)=0),D31*E31,""))</x:f>
      </x:c>
      <x:c r="G31" s="13"/>
      <x:c r="H31" s="13"/>
      <x:c r="I31" s="14" t="str">
        <x:f>IF(A31="","",IF(AND(ISNUMBER(G31),ISNUMBER(H31),G31&gt;=1,G31&lt;=3,H31&gt;=1,H31&lt;=3,MOD(G31,1)=0,MOD(H31,1)=0),G31*H31,""))</x:f>
      </x:c>
      <x:c r="J31" s="14" t="str">
        <x:f>IF(A31="","",IF(ISNUMBER(I31),IF(I31&lt;=2,"Niedrig",IF(I31&lt;=4,"Mittel","Hoch")),"Bewertung fehlt"))</x:f>
      </x:c>
      <x:c r="K31" s="12"/>
      <x:c r="L31" s="12"/>
      <x:c r="M31" s="12"/>
      <x:c r="N31" s="23"/>
      <x:c r="O31" s="12"/>
      <x:c r="Q31" s="7" t="n">
        <x:f>IF(AND(A31&lt;&gt;"",OR(M31="Offen",M31="In Bewertung",M31="Maßnahmen laufen",M31="Überwachen")),1,0)</x:f>
        <x:v>0</x:v>
      </x:c>
      <x:c r="R31" s="7" t="n">
        <x:f>IF(AND(Q31=1,ISNUMBER(I31),I31&gt;=6),I31*1000+107-ROW(),0)</x:f>
        <x:v>0</x:v>
      </x:c>
    </x:row>
    <x:row r="32" ht="25" customHeight="1">
      <x:c r="A32" s="12"/>
      <x:c r="B32" s="12"/>
      <x:c r="C32" s="12"/>
      <x:c r="D32" s="13"/>
      <x:c r="E32" s="13"/>
      <x:c r="F32" s="14" t="str">
        <x:f>IF(A32="","",IF(AND(ISNUMBER(D32),ISNUMBER(E32),D32&gt;=1,D32&lt;=3,E32&gt;=1,E32&lt;=3,MOD(D32,1)=0,MOD(E32,1)=0),D32*E32,""))</x:f>
      </x:c>
      <x:c r="G32" s="13"/>
      <x:c r="H32" s="13"/>
      <x:c r="I32" s="14" t="str">
        <x:f>IF(A32="","",IF(AND(ISNUMBER(G32),ISNUMBER(H32),G32&gt;=1,G32&lt;=3,H32&gt;=1,H32&lt;=3,MOD(G32,1)=0,MOD(H32,1)=0),G32*H32,""))</x:f>
      </x:c>
      <x:c r="J32" s="14" t="str">
        <x:f>IF(A32="","",IF(ISNUMBER(I32),IF(I32&lt;=2,"Niedrig",IF(I32&lt;=4,"Mittel","Hoch")),"Bewertung fehlt"))</x:f>
      </x:c>
      <x:c r="K32" s="12"/>
      <x:c r="L32" s="12"/>
      <x:c r="M32" s="12"/>
      <x:c r="N32" s="23"/>
      <x:c r="O32" s="12"/>
      <x:c r="Q32" s="7" t="n">
        <x:f>IF(AND(A32&lt;&gt;"",OR(M32="Offen",M32="In Bewertung",M32="Maßnahmen laufen",M32="Überwachen")),1,0)</x:f>
        <x:v>0</x:v>
      </x:c>
      <x:c r="R32" s="7" t="n">
        <x:f>IF(AND(Q32=1,ISNUMBER(I32),I32&gt;=6),I32*1000+107-ROW(),0)</x:f>
        <x:v>0</x:v>
      </x:c>
    </x:row>
    <x:row r="33" ht="25" customHeight="1">
      <x:c r="A33" s="12"/>
      <x:c r="B33" s="12"/>
      <x:c r="C33" s="12"/>
      <x:c r="D33" s="13"/>
      <x:c r="E33" s="13"/>
      <x:c r="F33" s="14" t="str">
        <x:f>IF(A33="","",IF(AND(ISNUMBER(D33),ISNUMBER(E33),D33&gt;=1,D33&lt;=3,E33&gt;=1,E33&lt;=3,MOD(D33,1)=0,MOD(E33,1)=0),D33*E33,""))</x:f>
      </x:c>
      <x:c r="G33" s="13"/>
      <x:c r="H33" s="13"/>
      <x:c r="I33" s="14" t="str">
        <x:f>IF(A33="","",IF(AND(ISNUMBER(G33),ISNUMBER(H33),G33&gt;=1,G33&lt;=3,H33&gt;=1,H33&lt;=3,MOD(G33,1)=0,MOD(H33,1)=0),G33*H33,""))</x:f>
      </x:c>
      <x:c r="J33" s="14" t="str">
        <x:f>IF(A33="","",IF(ISNUMBER(I33),IF(I33&lt;=2,"Niedrig",IF(I33&lt;=4,"Mittel","Hoch")),"Bewertung fehlt"))</x:f>
      </x:c>
      <x:c r="K33" s="12"/>
      <x:c r="L33" s="12"/>
      <x:c r="M33" s="12"/>
      <x:c r="N33" s="23"/>
      <x:c r="O33" s="12"/>
      <x:c r="Q33" s="7" t="n">
        <x:f>IF(AND(A33&lt;&gt;"",OR(M33="Offen",M33="In Bewertung",M33="Maßnahmen laufen",M33="Überwachen")),1,0)</x:f>
        <x:v>0</x:v>
      </x:c>
      <x:c r="R33" s="7" t="n">
        <x:f>IF(AND(Q33=1,ISNUMBER(I33),I33&gt;=6),I33*1000+107-ROW(),0)</x:f>
        <x:v>0</x:v>
      </x:c>
    </x:row>
    <x:row r="34" ht="25" customHeight="1">
      <x:c r="A34" s="12"/>
      <x:c r="B34" s="12"/>
      <x:c r="C34" s="12"/>
      <x:c r="D34" s="13"/>
      <x:c r="E34" s="13"/>
      <x:c r="F34" s="14" t="str">
        <x:f>IF(A34="","",IF(AND(ISNUMBER(D34),ISNUMBER(E34),D34&gt;=1,D34&lt;=3,E34&gt;=1,E34&lt;=3,MOD(D34,1)=0,MOD(E34,1)=0),D34*E34,""))</x:f>
      </x:c>
      <x:c r="G34" s="13"/>
      <x:c r="H34" s="13"/>
      <x:c r="I34" s="14" t="str">
        <x:f>IF(A34="","",IF(AND(ISNUMBER(G34),ISNUMBER(H34),G34&gt;=1,G34&lt;=3,H34&gt;=1,H34&lt;=3,MOD(G34,1)=0,MOD(H34,1)=0),G34*H34,""))</x:f>
      </x:c>
      <x:c r="J34" s="14" t="str">
        <x:f>IF(A34="","",IF(ISNUMBER(I34),IF(I34&lt;=2,"Niedrig",IF(I34&lt;=4,"Mittel","Hoch")),"Bewertung fehlt"))</x:f>
      </x:c>
      <x:c r="K34" s="12"/>
      <x:c r="L34" s="12"/>
      <x:c r="M34" s="12"/>
      <x:c r="N34" s="23"/>
      <x:c r="O34" s="12"/>
      <x:c r="Q34" s="7" t="n">
        <x:f>IF(AND(A34&lt;&gt;"",OR(M34="Offen",M34="In Bewertung",M34="Maßnahmen laufen",M34="Überwachen")),1,0)</x:f>
        <x:v>0</x:v>
      </x:c>
      <x:c r="R34" s="7" t="n">
        <x:f>IF(AND(Q34=1,ISNUMBER(I34),I34&gt;=6),I34*1000+107-ROW(),0)</x:f>
        <x:v>0</x:v>
      </x:c>
    </x:row>
    <x:row r="35" ht="25" customHeight="1">
      <x:c r="A35" s="12"/>
      <x:c r="B35" s="12"/>
      <x:c r="C35" s="12"/>
      <x:c r="D35" s="13"/>
      <x:c r="E35" s="13"/>
      <x:c r="F35" s="14" t="str">
        <x:f>IF(A35="","",IF(AND(ISNUMBER(D35),ISNUMBER(E35),D35&gt;=1,D35&lt;=3,E35&gt;=1,E35&lt;=3,MOD(D35,1)=0,MOD(E35,1)=0),D35*E35,""))</x:f>
      </x:c>
      <x:c r="G35" s="13"/>
      <x:c r="H35" s="13"/>
      <x:c r="I35" s="14" t="str">
        <x:f>IF(A35="","",IF(AND(ISNUMBER(G35),ISNUMBER(H35),G35&gt;=1,G35&lt;=3,H35&gt;=1,H35&lt;=3,MOD(G35,1)=0,MOD(H35,1)=0),G35*H35,""))</x:f>
      </x:c>
      <x:c r="J35" s="14" t="str">
        <x:f>IF(A35="","",IF(ISNUMBER(I35),IF(I35&lt;=2,"Niedrig",IF(I35&lt;=4,"Mittel","Hoch")),"Bewertung fehlt"))</x:f>
      </x:c>
      <x:c r="K35" s="12"/>
      <x:c r="L35" s="12"/>
      <x:c r="M35" s="12"/>
      <x:c r="N35" s="23"/>
      <x:c r="O35" s="12"/>
      <x:c r="Q35" s="7" t="n">
        <x:f>IF(AND(A35&lt;&gt;"",OR(M35="Offen",M35="In Bewertung",M35="Maßnahmen laufen",M35="Überwachen")),1,0)</x:f>
        <x:v>0</x:v>
      </x:c>
      <x:c r="R35" s="7" t="n">
        <x:f>IF(AND(Q35=1,ISNUMBER(I35),I35&gt;=6),I35*1000+107-ROW(),0)</x:f>
        <x:v>0</x:v>
      </x:c>
    </x:row>
    <x:row r="36" ht="25" customHeight="1">
      <x:c r="A36" s="12"/>
      <x:c r="B36" s="12"/>
      <x:c r="C36" s="12"/>
      <x:c r="D36" s="13"/>
      <x:c r="E36" s="13"/>
      <x:c r="F36" s="14" t="str">
        <x:f>IF(A36="","",IF(AND(ISNUMBER(D36),ISNUMBER(E36),D36&gt;=1,D36&lt;=3,E36&gt;=1,E36&lt;=3,MOD(D36,1)=0,MOD(E36,1)=0),D36*E36,""))</x:f>
      </x:c>
      <x:c r="G36" s="13"/>
      <x:c r="H36" s="13"/>
      <x:c r="I36" s="14" t="str">
        <x:f>IF(A36="","",IF(AND(ISNUMBER(G36),ISNUMBER(H36),G36&gt;=1,G36&lt;=3,H36&gt;=1,H36&lt;=3,MOD(G36,1)=0,MOD(H36,1)=0),G36*H36,""))</x:f>
      </x:c>
      <x:c r="J36" s="14" t="str">
        <x:f>IF(A36="","",IF(ISNUMBER(I36),IF(I36&lt;=2,"Niedrig",IF(I36&lt;=4,"Mittel","Hoch")),"Bewertung fehlt"))</x:f>
      </x:c>
      <x:c r="K36" s="12"/>
      <x:c r="L36" s="12"/>
      <x:c r="M36" s="12"/>
      <x:c r="N36" s="23"/>
      <x:c r="O36" s="12"/>
      <x:c r="Q36" s="7" t="n">
        <x:f>IF(AND(A36&lt;&gt;"",OR(M36="Offen",M36="In Bewertung",M36="Maßnahmen laufen",M36="Überwachen")),1,0)</x:f>
        <x:v>0</x:v>
      </x:c>
      <x:c r="R36" s="7" t="n">
        <x:f>IF(AND(Q36=1,ISNUMBER(I36),I36&gt;=6),I36*1000+107-ROW(),0)</x:f>
        <x:v>0</x:v>
      </x:c>
    </x:row>
    <x:row r="37" ht="25" customHeight="1">
      <x:c r="A37" s="12"/>
      <x:c r="B37" s="12"/>
      <x:c r="C37" s="12"/>
      <x:c r="D37" s="13"/>
      <x:c r="E37" s="13"/>
      <x:c r="F37" s="14" t="str">
        <x:f>IF(A37="","",IF(AND(ISNUMBER(D37),ISNUMBER(E37),D37&gt;=1,D37&lt;=3,E37&gt;=1,E37&lt;=3,MOD(D37,1)=0,MOD(E37,1)=0),D37*E37,""))</x:f>
      </x:c>
      <x:c r="G37" s="13"/>
      <x:c r="H37" s="13"/>
      <x:c r="I37" s="14" t="str">
        <x:f>IF(A37="","",IF(AND(ISNUMBER(G37),ISNUMBER(H37),G37&gt;=1,G37&lt;=3,H37&gt;=1,H37&lt;=3,MOD(G37,1)=0,MOD(H37,1)=0),G37*H37,""))</x:f>
      </x:c>
      <x:c r="J37" s="14" t="str">
        <x:f>IF(A37="","",IF(ISNUMBER(I37),IF(I37&lt;=2,"Niedrig",IF(I37&lt;=4,"Mittel","Hoch")),"Bewertung fehlt"))</x:f>
      </x:c>
      <x:c r="K37" s="12"/>
      <x:c r="L37" s="12"/>
      <x:c r="M37" s="12"/>
      <x:c r="N37" s="23"/>
      <x:c r="O37" s="12"/>
      <x:c r="Q37" s="7" t="n">
        <x:f>IF(AND(A37&lt;&gt;"",OR(M37="Offen",M37="In Bewertung",M37="Maßnahmen laufen",M37="Überwachen")),1,0)</x:f>
        <x:v>0</x:v>
      </x:c>
      <x:c r="R37" s="7" t="n">
        <x:f>IF(AND(Q37=1,ISNUMBER(I37),I37&gt;=6),I37*1000+107-ROW(),0)</x:f>
        <x:v>0</x:v>
      </x:c>
    </x:row>
    <x:row r="38" ht="25" customHeight="1">
      <x:c r="A38" s="12"/>
      <x:c r="B38" s="12"/>
      <x:c r="C38" s="12"/>
      <x:c r="D38" s="13"/>
      <x:c r="E38" s="13"/>
      <x:c r="F38" s="14" t="str">
        <x:f>IF(A38="","",IF(AND(ISNUMBER(D38),ISNUMBER(E38),D38&gt;=1,D38&lt;=3,E38&gt;=1,E38&lt;=3,MOD(D38,1)=0,MOD(E38,1)=0),D38*E38,""))</x:f>
      </x:c>
      <x:c r="G38" s="13"/>
      <x:c r="H38" s="13"/>
      <x:c r="I38" s="14" t="str">
        <x:f>IF(A38="","",IF(AND(ISNUMBER(G38),ISNUMBER(H38),G38&gt;=1,G38&lt;=3,H38&gt;=1,H38&lt;=3,MOD(G38,1)=0,MOD(H38,1)=0),G38*H38,""))</x:f>
      </x:c>
      <x:c r="J38" s="14" t="str">
        <x:f>IF(A38="","",IF(ISNUMBER(I38),IF(I38&lt;=2,"Niedrig",IF(I38&lt;=4,"Mittel","Hoch")),"Bewertung fehlt"))</x:f>
      </x:c>
      <x:c r="K38" s="12"/>
      <x:c r="L38" s="12"/>
      <x:c r="M38" s="12"/>
      <x:c r="N38" s="23"/>
      <x:c r="O38" s="12"/>
      <x:c r="Q38" s="7" t="n">
        <x:f>IF(AND(A38&lt;&gt;"",OR(M38="Offen",M38="In Bewertung",M38="Maßnahmen laufen",M38="Überwachen")),1,0)</x:f>
        <x:v>0</x:v>
      </x:c>
      <x:c r="R38" s="7" t="n">
        <x:f>IF(AND(Q38=1,ISNUMBER(I38),I38&gt;=6),I38*1000+107-ROW(),0)</x:f>
        <x:v>0</x:v>
      </x:c>
    </x:row>
    <x:row r="39" ht="25" customHeight="1">
      <x:c r="A39" s="12"/>
      <x:c r="B39" s="12"/>
      <x:c r="C39" s="12"/>
      <x:c r="D39" s="13"/>
      <x:c r="E39" s="13"/>
      <x:c r="F39" s="14" t="str">
        <x:f>IF(A39="","",IF(AND(ISNUMBER(D39),ISNUMBER(E39),D39&gt;=1,D39&lt;=3,E39&gt;=1,E39&lt;=3,MOD(D39,1)=0,MOD(E39,1)=0),D39*E39,""))</x:f>
      </x:c>
      <x:c r="G39" s="13"/>
      <x:c r="H39" s="13"/>
      <x:c r="I39" s="14" t="str">
        <x:f>IF(A39="","",IF(AND(ISNUMBER(G39),ISNUMBER(H39),G39&gt;=1,G39&lt;=3,H39&gt;=1,H39&lt;=3,MOD(G39,1)=0,MOD(H39,1)=0),G39*H39,""))</x:f>
      </x:c>
      <x:c r="J39" s="14" t="str">
        <x:f>IF(A39="","",IF(ISNUMBER(I39),IF(I39&lt;=2,"Niedrig",IF(I39&lt;=4,"Mittel","Hoch")),"Bewertung fehlt"))</x:f>
      </x:c>
      <x:c r="K39" s="12"/>
      <x:c r="L39" s="12"/>
      <x:c r="M39" s="12"/>
      <x:c r="N39" s="23"/>
      <x:c r="O39" s="12"/>
      <x:c r="Q39" s="7" t="n">
        <x:f>IF(AND(A39&lt;&gt;"",OR(M39="Offen",M39="In Bewertung",M39="Maßnahmen laufen",M39="Überwachen")),1,0)</x:f>
        <x:v>0</x:v>
      </x:c>
      <x:c r="R39" s="7" t="n">
        <x:f>IF(AND(Q39=1,ISNUMBER(I39),I39&gt;=6),I39*1000+107-ROW(),0)</x:f>
        <x:v>0</x:v>
      </x:c>
    </x:row>
    <x:row r="40" ht="25" customHeight="1">
      <x:c r="A40" s="12"/>
      <x:c r="B40" s="12"/>
      <x:c r="C40" s="12"/>
      <x:c r="D40" s="13"/>
      <x:c r="E40" s="13"/>
      <x:c r="F40" s="14" t="str">
        <x:f>IF(A40="","",IF(AND(ISNUMBER(D40),ISNUMBER(E40),D40&gt;=1,D40&lt;=3,E40&gt;=1,E40&lt;=3,MOD(D40,1)=0,MOD(E40,1)=0),D40*E40,""))</x:f>
      </x:c>
      <x:c r="G40" s="13"/>
      <x:c r="H40" s="13"/>
      <x:c r="I40" s="14" t="str">
        <x:f>IF(A40="","",IF(AND(ISNUMBER(G40),ISNUMBER(H40),G40&gt;=1,G40&lt;=3,H40&gt;=1,H40&lt;=3,MOD(G40,1)=0,MOD(H40,1)=0),G40*H40,""))</x:f>
      </x:c>
      <x:c r="J40" s="14" t="str">
        <x:f>IF(A40="","",IF(ISNUMBER(I40),IF(I40&lt;=2,"Niedrig",IF(I40&lt;=4,"Mittel","Hoch")),"Bewertung fehlt"))</x:f>
      </x:c>
      <x:c r="K40" s="12"/>
      <x:c r="L40" s="12"/>
      <x:c r="M40" s="12"/>
      <x:c r="N40" s="23"/>
      <x:c r="O40" s="12"/>
      <x:c r="Q40" s="7" t="n">
        <x:f>IF(AND(A40&lt;&gt;"",OR(M40="Offen",M40="In Bewertung",M40="Maßnahmen laufen",M40="Überwachen")),1,0)</x:f>
        <x:v>0</x:v>
      </x:c>
      <x:c r="R40" s="7" t="n">
        <x:f>IF(AND(Q40=1,ISNUMBER(I40),I40&gt;=6),I40*1000+107-ROW(),0)</x:f>
        <x:v>0</x:v>
      </x:c>
    </x:row>
    <x:row r="41" ht="25" customHeight="1">
      <x:c r="A41" s="12"/>
      <x:c r="B41" s="12"/>
      <x:c r="C41" s="12"/>
      <x:c r="D41" s="13"/>
      <x:c r="E41" s="13"/>
      <x:c r="F41" s="14" t="str">
        <x:f>IF(A41="","",IF(AND(ISNUMBER(D41),ISNUMBER(E41),D41&gt;=1,D41&lt;=3,E41&gt;=1,E41&lt;=3,MOD(D41,1)=0,MOD(E41,1)=0),D41*E41,""))</x:f>
      </x:c>
      <x:c r="G41" s="13"/>
      <x:c r="H41" s="13"/>
      <x:c r="I41" s="14" t="str">
        <x:f>IF(A41="","",IF(AND(ISNUMBER(G41),ISNUMBER(H41),G41&gt;=1,G41&lt;=3,H41&gt;=1,H41&lt;=3,MOD(G41,1)=0,MOD(H41,1)=0),G41*H41,""))</x:f>
      </x:c>
      <x:c r="J41" s="14" t="str">
        <x:f>IF(A41="","",IF(ISNUMBER(I41),IF(I41&lt;=2,"Niedrig",IF(I41&lt;=4,"Mittel","Hoch")),"Bewertung fehlt"))</x:f>
      </x:c>
      <x:c r="K41" s="12"/>
      <x:c r="L41" s="12"/>
      <x:c r="M41" s="12"/>
      <x:c r="N41" s="23"/>
      <x:c r="O41" s="12"/>
      <x:c r="Q41" s="7" t="n">
        <x:f>IF(AND(A41&lt;&gt;"",OR(M41="Offen",M41="In Bewertung",M41="Maßnahmen laufen",M41="Überwachen")),1,0)</x:f>
        <x:v>0</x:v>
      </x:c>
      <x:c r="R41" s="7" t="n">
        <x:f>IF(AND(Q41=1,ISNUMBER(I41),I41&gt;=6),I41*1000+107-ROW(),0)</x:f>
        <x:v>0</x:v>
      </x:c>
    </x:row>
    <x:row r="42" ht="25" customHeight="1">
      <x:c r="A42" s="12"/>
      <x:c r="B42" s="12"/>
      <x:c r="C42" s="12"/>
      <x:c r="D42" s="13"/>
      <x:c r="E42" s="13"/>
      <x:c r="F42" s="14" t="str">
        <x:f>IF(A42="","",IF(AND(ISNUMBER(D42),ISNUMBER(E42),D42&gt;=1,D42&lt;=3,E42&gt;=1,E42&lt;=3,MOD(D42,1)=0,MOD(E42,1)=0),D42*E42,""))</x:f>
      </x:c>
      <x:c r="G42" s="13"/>
      <x:c r="H42" s="13"/>
      <x:c r="I42" s="14" t="str">
        <x:f>IF(A42="","",IF(AND(ISNUMBER(G42),ISNUMBER(H42),G42&gt;=1,G42&lt;=3,H42&gt;=1,H42&lt;=3,MOD(G42,1)=0,MOD(H42,1)=0),G42*H42,""))</x:f>
      </x:c>
      <x:c r="J42" s="14" t="str">
        <x:f>IF(A42="","",IF(ISNUMBER(I42),IF(I42&lt;=2,"Niedrig",IF(I42&lt;=4,"Mittel","Hoch")),"Bewertung fehlt"))</x:f>
      </x:c>
      <x:c r="K42" s="12"/>
      <x:c r="L42" s="12"/>
      <x:c r="M42" s="12"/>
      <x:c r="N42" s="23"/>
      <x:c r="O42" s="12"/>
      <x:c r="Q42" s="7" t="n">
        <x:f>IF(AND(A42&lt;&gt;"",OR(M42="Offen",M42="In Bewertung",M42="Maßnahmen laufen",M42="Überwachen")),1,0)</x:f>
        <x:v>0</x:v>
      </x:c>
      <x:c r="R42" s="7" t="n">
        <x:f>IF(AND(Q42=1,ISNUMBER(I42),I42&gt;=6),I42*1000+107-ROW(),0)</x:f>
        <x:v>0</x:v>
      </x:c>
    </x:row>
    <x:row r="43" ht="25" customHeight="1">
      <x:c r="A43" s="12"/>
      <x:c r="B43" s="12"/>
      <x:c r="C43" s="12"/>
      <x:c r="D43" s="13"/>
      <x:c r="E43" s="13"/>
      <x:c r="F43" s="14" t="str">
        <x:f>IF(A43="","",IF(AND(ISNUMBER(D43),ISNUMBER(E43),D43&gt;=1,D43&lt;=3,E43&gt;=1,E43&lt;=3,MOD(D43,1)=0,MOD(E43,1)=0),D43*E43,""))</x:f>
      </x:c>
      <x:c r="G43" s="13"/>
      <x:c r="H43" s="13"/>
      <x:c r="I43" s="14" t="str">
        <x:f>IF(A43="","",IF(AND(ISNUMBER(G43),ISNUMBER(H43),G43&gt;=1,G43&lt;=3,H43&gt;=1,H43&lt;=3,MOD(G43,1)=0,MOD(H43,1)=0),G43*H43,""))</x:f>
      </x:c>
      <x:c r="J43" s="14" t="str">
        <x:f>IF(A43="","",IF(ISNUMBER(I43),IF(I43&lt;=2,"Niedrig",IF(I43&lt;=4,"Mittel","Hoch")),"Bewertung fehlt"))</x:f>
      </x:c>
      <x:c r="K43" s="12"/>
      <x:c r="L43" s="12"/>
      <x:c r="M43" s="12"/>
      <x:c r="N43" s="23"/>
      <x:c r="O43" s="12"/>
      <x:c r="Q43" s="7" t="n">
        <x:f>IF(AND(A43&lt;&gt;"",OR(M43="Offen",M43="In Bewertung",M43="Maßnahmen laufen",M43="Überwachen")),1,0)</x:f>
        <x:v>0</x:v>
      </x:c>
      <x:c r="R43" s="7" t="n">
        <x:f>IF(AND(Q43=1,ISNUMBER(I43),I43&gt;=6),I43*1000+107-ROW(),0)</x:f>
        <x:v>0</x:v>
      </x:c>
    </x:row>
    <x:row r="44" ht="25" customHeight="1">
      <x:c r="A44" s="12"/>
      <x:c r="B44" s="12"/>
      <x:c r="C44" s="12"/>
      <x:c r="D44" s="13"/>
      <x:c r="E44" s="13"/>
      <x:c r="F44" s="14" t="str">
        <x:f>IF(A44="","",IF(AND(ISNUMBER(D44),ISNUMBER(E44),D44&gt;=1,D44&lt;=3,E44&gt;=1,E44&lt;=3,MOD(D44,1)=0,MOD(E44,1)=0),D44*E44,""))</x:f>
      </x:c>
      <x:c r="G44" s="13"/>
      <x:c r="H44" s="13"/>
      <x:c r="I44" s="14" t="str">
        <x:f>IF(A44="","",IF(AND(ISNUMBER(G44),ISNUMBER(H44),G44&gt;=1,G44&lt;=3,H44&gt;=1,H44&lt;=3,MOD(G44,1)=0,MOD(H44,1)=0),G44*H44,""))</x:f>
      </x:c>
      <x:c r="J44" s="14" t="str">
        <x:f>IF(A44="","",IF(ISNUMBER(I44),IF(I44&lt;=2,"Niedrig",IF(I44&lt;=4,"Mittel","Hoch")),"Bewertung fehlt"))</x:f>
      </x:c>
      <x:c r="K44" s="12"/>
      <x:c r="L44" s="12"/>
      <x:c r="M44" s="12"/>
      <x:c r="N44" s="23"/>
      <x:c r="O44" s="12"/>
      <x:c r="Q44" s="7" t="n">
        <x:f>IF(AND(A44&lt;&gt;"",OR(M44="Offen",M44="In Bewertung",M44="Maßnahmen laufen",M44="Überwachen")),1,0)</x:f>
        <x:v>0</x:v>
      </x:c>
      <x:c r="R44" s="7" t="n">
        <x:f>IF(AND(Q44=1,ISNUMBER(I44),I44&gt;=6),I44*1000+107-ROW(),0)</x:f>
        <x:v>0</x:v>
      </x:c>
    </x:row>
    <x:row r="45" ht="25" customHeight="1">
      <x:c r="A45" s="12"/>
      <x:c r="B45" s="12"/>
      <x:c r="C45" s="12"/>
      <x:c r="D45" s="13"/>
      <x:c r="E45" s="13"/>
      <x:c r="F45" s="14" t="str">
        <x:f>IF(A45="","",IF(AND(ISNUMBER(D45),ISNUMBER(E45),D45&gt;=1,D45&lt;=3,E45&gt;=1,E45&lt;=3,MOD(D45,1)=0,MOD(E45,1)=0),D45*E45,""))</x:f>
      </x:c>
      <x:c r="G45" s="13"/>
      <x:c r="H45" s="13"/>
      <x:c r="I45" s="14" t="str">
        <x:f>IF(A45="","",IF(AND(ISNUMBER(G45),ISNUMBER(H45),G45&gt;=1,G45&lt;=3,H45&gt;=1,H45&lt;=3,MOD(G45,1)=0,MOD(H45,1)=0),G45*H45,""))</x:f>
      </x:c>
      <x:c r="J45" s="14" t="str">
        <x:f>IF(A45="","",IF(ISNUMBER(I45),IF(I45&lt;=2,"Niedrig",IF(I45&lt;=4,"Mittel","Hoch")),"Bewertung fehlt"))</x:f>
      </x:c>
      <x:c r="K45" s="12"/>
      <x:c r="L45" s="12"/>
      <x:c r="M45" s="12"/>
      <x:c r="N45" s="23"/>
      <x:c r="O45" s="12"/>
      <x:c r="Q45" s="7" t="n">
        <x:f>IF(AND(A45&lt;&gt;"",OR(M45="Offen",M45="In Bewertung",M45="Maßnahmen laufen",M45="Überwachen")),1,0)</x:f>
        <x:v>0</x:v>
      </x:c>
      <x:c r="R45" s="7" t="n">
        <x:f>IF(AND(Q45=1,ISNUMBER(I45),I45&gt;=6),I45*1000+107-ROW(),0)</x:f>
        <x:v>0</x:v>
      </x:c>
    </x:row>
    <x:row r="46" ht="25" customHeight="1">
      <x:c r="A46" s="12"/>
      <x:c r="B46" s="12"/>
      <x:c r="C46" s="12"/>
      <x:c r="D46" s="13"/>
      <x:c r="E46" s="13"/>
      <x:c r="F46" s="14" t="str">
        <x:f>IF(A46="","",IF(AND(ISNUMBER(D46),ISNUMBER(E46),D46&gt;=1,D46&lt;=3,E46&gt;=1,E46&lt;=3,MOD(D46,1)=0,MOD(E46,1)=0),D46*E46,""))</x:f>
      </x:c>
      <x:c r="G46" s="13"/>
      <x:c r="H46" s="13"/>
      <x:c r="I46" s="14" t="str">
        <x:f>IF(A46="","",IF(AND(ISNUMBER(G46),ISNUMBER(H46),G46&gt;=1,G46&lt;=3,H46&gt;=1,H46&lt;=3,MOD(G46,1)=0,MOD(H46,1)=0),G46*H46,""))</x:f>
      </x:c>
      <x:c r="J46" s="14" t="str">
        <x:f>IF(A46="","",IF(ISNUMBER(I46),IF(I46&lt;=2,"Niedrig",IF(I46&lt;=4,"Mittel","Hoch")),"Bewertung fehlt"))</x:f>
      </x:c>
      <x:c r="K46" s="12"/>
      <x:c r="L46" s="12"/>
      <x:c r="M46" s="12"/>
      <x:c r="N46" s="23"/>
      <x:c r="O46" s="12"/>
      <x:c r="Q46" s="7" t="n">
        <x:f>IF(AND(A46&lt;&gt;"",OR(M46="Offen",M46="In Bewertung",M46="Maßnahmen laufen",M46="Überwachen")),1,0)</x:f>
        <x:v>0</x:v>
      </x:c>
      <x:c r="R46" s="7" t="n">
        <x:f>IF(AND(Q46=1,ISNUMBER(I46),I46&gt;=6),I46*1000+107-ROW(),0)</x:f>
        <x:v>0</x:v>
      </x:c>
    </x:row>
    <x:row r="47" ht="25" customHeight="1">
      <x:c r="A47" s="12"/>
      <x:c r="B47" s="12"/>
      <x:c r="C47" s="12"/>
      <x:c r="D47" s="13"/>
      <x:c r="E47" s="13"/>
      <x:c r="F47" s="14" t="str">
        <x:f>IF(A47="","",IF(AND(ISNUMBER(D47),ISNUMBER(E47),D47&gt;=1,D47&lt;=3,E47&gt;=1,E47&lt;=3,MOD(D47,1)=0,MOD(E47,1)=0),D47*E47,""))</x:f>
      </x:c>
      <x:c r="G47" s="13"/>
      <x:c r="H47" s="13"/>
      <x:c r="I47" s="14" t="str">
        <x:f>IF(A47="","",IF(AND(ISNUMBER(G47),ISNUMBER(H47),G47&gt;=1,G47&lt;=3,H47&gt;=1,H47&lt;=3,MOD(G47,1)=0,MOD(H47,1)=0),G47*H47,""))</x:f>
      </x:c>
      <x:c r="J47" s="14" t="str">
        <x:f>IF(A47="","",IF(ISNUMBER(I47),IF(I47&lt;=2,"Niedrig",IF(I47&lt;=4,"Mittel","Hoch")),"Bewertung fehlt"))</x:f>
      </x:c>
      <x:c r="K47" s="12"/>
      <x:c r="L47" s="12"/>
      <x:c r="M47" s="12"/>
      <x:c r="N47" s="23"/>
      <x:c r="O47" s="12"/>
      <x:c r="Q47" s="7" t="n">
        <x:f>IF(AND(A47&lt;&gt;"",OR(M47="Offen",M47="In Bewertung",M47="Maßnahmen laufen",M47="Überwachen")),1,0)</x:f>
        <x:v>0</x:v>
      </x:c>
      <x:c r="R47" s="7" t="n">
        <x:f>IF(AND(Q47=1,ISNUMBER(I47),I47&gt;=6),I47*1000+107-ROW(),0)</x:f>
        <x:v>0</x:v>
      </x:c>
    </x:row>
    <x:row r="48" ht="25" customHeight="1">
      <x:c r="A48" s="12"/>
      <x:c r="B48" s="12"/>
      <x:c r="C48" s="12"/>
      <x:c r="D48" s="13"/>
      <x:c r="E48" s="13"/>
      <x:c r="F48" s="14" t="str">
        <x:f>IF(A48="","",IF(AND(ISNUMBER(D48),ISNUMBER(E48),D48&gt;=1,D48&lt;=3,E48&gt;=1,E48&lt;=3,MOD(D48,1)=0,MOD(E48,1)=0),D48*E48,""))</x:f>
      </x:c>
      <x:c r="G48" s="13"/>
      <x:c r="H48" s="13"/>
      <x:c r="I48" s="14" t="str">
        <x:f>IF(A48="","",IF(AND(ISNUMBER(G48),ISNUMBER(H48),G48&gt;=1,G48&lt;=3,H48&gt;=1,H48&lt;=3,MOD(G48,1)=0,MOD(H48,1)=0),G48*H48,""))</x:f>
      </x:c>
      <x:c r="J48" s="14" t="str">
        <x:f>IF(A48="","",IF(ISNUMBER(I48),IF(I48&lt;=2,"Niedrig",IF(I48&lt;=4,"Mittel","Hoch")),"Bewertung fehlt"))</x:f>
      </x:c>
      <x:c r="K48" s="12"/>
      <x:c r="L48" s="12"/>
      <x:c r="M48" s="12"/>
      <x:c r="N48" s="23"/>
      <x:c r="O48" s="12"/>
      <x:c r="Q48" s="7" t="n">
        <x:f>IF(AND(A48&lt;&gt;"",OR(M48="Offen",M48="In Bewertung",M48="Maßnahmen laufen",M48="Überwachen")),1,0)</x:f>
        <x:v>0</x:v>
      </x:c>
      <x:c r="R48" s="7" t="n">
        <x:f>IF(AND(Q48=1,ISNUMBER(I48),I48&gt;=6),I48*1000+107-ROW(),0)</x:f>
        <x:v>0</x:v>
      </x:c>
    </x:row>
    <x:row r="49" ht="25" customHeight="1">
      <x:c r="A49" s="12"/>
      <x:c r="B49" s="12"/>
      <x:c r="C49" s="12"/>
      <x:c r="D49" s="13"/>
      <x:c r="E49" s="13"/>
      <x:c r="F49" s="14" t="str">
        <x:f>IF(A49="","",IF(AND(ISNUMBER(D49),ISNUMBER(E49),D49&gt;=1,D49&lt;=3,E49&gt;=1,E49&lt;=3,MOD(D49,1)=0,MOD(E49,1)=0),D49*E49,""))</x:f>
      </x:c>
      <x:c r="G49" s="13"/>
      <x:c r="H49" s="13"/>
      <x:c r="I49" s="14" t="str">
        <x:f>IF(A49="","",IF(AND(ISNUMBER(G49),ISNUMBER(H49),G49&gt;=1,G49&lt;=3,H49&gt;=1,H49&lt;=3,MOD(G49,1)=0,MOD(H49,1)=0),G49*H49,""))</x:f>
      </x:c>
      <x:c r="J49" s="14" t="str">
        <x:f>IF(A49="","",IF(ISNUMBER(I49),IF(I49&lt;=2,"Niedrig",IF(I49&lt;=4,"Mittel","Hoch")),"Bewertung fehlt"))</x:f>
      </x:c>
      <x:c r="K49" s="12"/>
      <x:c r="L49" s="12"/>
      <x:c r="M49" s="12"/>
      <x:c r="N49" s="23"/>
      <x:c r="O49" s="12"/>
      <x:c r="Q49" s="7" t="n">
        <x:f>IF(AND(A49&lt;&gt;"",OR(M49="Offen",M49="In Bewertung",M49="Maßnahmen laufen",M49="Überwachen")),1,0)</x:f>
        <x:v>0</x:v>
      </x:c>
      <x:c r="R49" s="7" t="n">
        <x:f>IF(AND(Q49=1,ISNUMBER(I49),I49&gt;=6),I49*1000+107-ROW(),0)</x:f>
        <x:v>0</x:v>
      </x:c>
    </x:row>
    <x:row r="50" ht="25" customHeight="1">
      <x:c r="A50" s="12"/>
      <x:c r="B50" s="12"/>
      <x:c r="C50" s="12"/>
      <x:c r="D50" s="13"/>
      <x:c r="E50" s="13"/>
      <x:c r="F50" s="14" t="str">
        <x:f>IF(A50="","",IF(AND(ISNUMBER(D50),ISNUMBER(E50),D50&gt;=1,D50&lt;=3,E50&gt;=1,E50&lt;=3,MOD(D50,1)=0,MOD(E50,1)=0),D50*E50,""))</x:f>
      </x:c>
      <x:c r="G50" s="13"/>
      <x:c r="H50" s="13"/>
      <x:c r="I50" s="14" t="str">
        <x:f>IF(A50="","",IF(AND(ISNUMBER(G50),ISNUMBER(H50),G50&gt;=1,G50&lt;=3,H50&gt;=1,H50&lt;=3,MOD(G50,1)=0,MOD(H50,1)=0),G50*H50,""))</x:f>
      </x:c>
      <x:c r="J50" s="14" t="str">
        <x:f>IF(A50="","",IF(ISNUMBER(I50),IF(I50&lt;=2,"Niedrig",IF(I50&lt;=4,"Mittel","Hoch")),"Bewertung fehlt"))</x:f>
      </x:c>
      <x:c r="K50" s="12"/>
      <x:c r="L50" s="12"/>
      <x:c r="M50" s="12"/>
      <x:c r="N50" s="23"/>
      <x:c r="O50" s="12"/>
      <x:c r="Q50" s="7" t="n">
        <x:f>IF(AND(A50&lt;&gt;"",OR(M50="Offen",M50="In Bewertung",M50="Maßnahmen laufen",M50="Überwachen")),1,0)</x:f>
        <x:v>0</x:v>
      </x:c>
      <x:c r="R50" s="7" t="n">
        <x:f>IF(AND(Q50=1,ISNUMBER(I50),I50&gt;=6),I50*1000+107-ROW(),0)</x:f>
        <x:v>0</x:v>
      </x:c>
    </x:row>
    <x:row r="51" ht="25" customHeight="1">
      <x:c r="A51" s="12"/>
      <x:c r="B51" s="12"/>
      <x:c r="C51" s="12"/>
      <x:c r="D51" s="13"/>
      <x:c r="E51" s="13"/>
      <x:c r="F51" s="14" t="str">
        <x:f>IF(A51="","",IF(AND(ISNUMBER(D51),ISNUMBER(E51),D51&gt;=1,D51&lt;=3,E51&gt;=1,E51&lt;=3,MOD(D51,1)=0,MOD(E51,1)=0),D51*E51,""))</x:f>
      </x:c>
      <x:c r="G51" s="13"/>
      <x:c r="H51" s="13"/>
      <x:c r="I51" s="14" t="str">
        <x:f>IF(A51="","",IF(AND(ISNUMBER(G51),ISNUMBER(H51),G51&gt;=1,G51&lt;=3,H51&gt;=1,H51&lt;=3,MOD(G51,1)=0,MOD(H51,1)=0),G51*H51,""))</x:f>
      </x:c>
      <x:c r="J51" s="14" t="str">
        <x:f>IF(A51="","",IF(ISNUMBER(I51),IF(I51&lt;=2,"Niedrig",IF(I51&lt;=4,"Mittel","Hoch")),"Bewertung fehlt"))</x:f>
      </x:c>
      <x:c r="K51" s="12"/>
      <x:c r="L51" s="12"/>
      <x:c r="M51" s="12"/>
      <x:c r="N51" s="23"/>
      <x:c r="O51" s="12"/>
      <x:c r="Q51" s="7" t="n">
        <x:f>IF(AND(A51&lt;&gt;"",OR(M51="Offen",M51="In Bewertung",M51="Maßnahmen laufen",M51="Überwachen")),1,0)</x:f>
        <x:v>0</x:v>
      </x:c>
      <x:c r="R51" s="7" t="n">
        <x:f>IF(AND(Q51=1,ISNUMBER(I51),I51&gt;=6),I51*1000+107-ROW(),0)</x:f>
        <x:v>0</x:v>
      </x:c>
    </x:row>
    <x:row r="52" ht="25" customHeight="1">
      <x:c r="A52" s="12"/>
      <x:c r="B52" s="12"/>
      <x:c r="C52" s="12"/>
      <x:c r="D52" s="13"/>
      <x:c r="E52" s="13"/>
      <x:c r="F52" s="14" t="str">
        <x:f>IF(A52="","",IF(AND(ISNUMBER(D52),ISNUMBER(E52),D52&gt;=1,D52&lt;=3,E52&gt;=1,E52&lt;=3,MOD(D52,1)=0,MOD(E52,1)=0),D52*E52,""))</x:f>
      </x:c>
      <x:c r="G52" s="13"/>
      <x:c r="H52" s="13"/>
      <x:c r="I52" s="14" t="str">
        <x:f>IF(A52="","",IF(AND(ISNUMBER(G52),ISNUMBER(H52),G52&gt;=1,G52&lt;=3,H52&gt;=1,H52&lt;=3,MOD(G52,1)=0,MOD(H52,1)=0),G52*H52,""))</x:f>
      </x:c>
      <x:c r="J52" s="14" t="str">
        <x:f>IF(A52="","",IF(ISNUMBER(I52),IF(I52&lt;=2,"Niedrig",IF(I52&lt;=4,"Mittel","Hoch")),"Bewertung fehlt"))</x:f>
      </x:c>
      <x:c r="K52" s="12"/>
      <x:c r="L52" s="12"/>
      <x:c r="M52" s="12"/>
      <x:c r="N52" s="23"/>
      <x:c r="O52" s="12"/>
      <x:c r="Q52" s="7" t="n">
        <x:f>IF(AND(A52&lt;&gt;"",OR(M52="Offen",M52="In Bewertung",M52="Maßnahmen laufen",M52="Überwachen")),1,0)</x:f>
        <x:v>0</x:v>
      </x:c>
      <x:c r="R52" s="7" t="n">
        <x:f>IF(AND(Q52=1,ISNUMBER(I52),I52&gt;=6),I52*1000+107-ROW(),0)</x:f>
        <x:v>0</x:v>
      </x:c>
    </x:row>
    <x:row r="53" ht="25" customHeight="1">
      <x:c r="A53" s="12"/>
      <x:c r="B53" s="12"/>
      <x:c r="C53" s="12"/>
      <x:c r="D53" s="13"/>
      <x:c r="E53" s="13"/>
      <x:c r="F53" s="14" t="str">
        <x:f>IF(A53="","",IF(AND(ISNUMBER(D53),ISNUMBER(E53),D53&gt;=1,D53&lt;=3,E53&gt;=1,E53&lt;=3,MOD(D53,1)=0,MOD(E53,1)=0),D53*E53,""))</x:f>
      </x:c>
      <x:c r="G53" s="13"/>
      <x:c r="H53" s="13"/>
      <x:c r="I53" s="14" t="str">
        <x:f>IF(A53="","",IF(AND(ISNUMBER(G53),ISNUMBER(H53),G53&gt;=1,G53&lt;=3,H53&gt;=1,H53&lt;=3,MOD(G53,1)=0,MOD(H53,1)=0),G53*H53,""))</x:f>
      </x:c>
      <x:c r="J53" s="14" t="str">
        <x:f>IF(A53="","",IF(ISNUMBER(I53),IF(I53&lt;=2,"Niedrig",IF(I53&lt;=4,"Mittel","Hoch")),"Bewertung fehlt"))</x:f>
      </x:c>
      <x:c r="K53" s="12"/>
      <x:c r="L53" s="12"/>
      <x:c r="M53" s="12"/>
      <x:c r="N53" s="23"/>
      <x:c r="O53" s="12"/>
      <x:c r="Q53" s="7" t="n">
        <x:f>IF(AND(A53&lt;&gt;"",OR(M53="Offen",M53="In Bewertung",M53="Maßnahmen laufen",M53="Überwachen")),1,0)</x:f>
        <x:v>0</x:v>
      </x:c>
      <x:c r="R53" s="7" t="n">
        <x:f>IF(AND(Q53=1,ISNUMBER(I53),I53&gt;=6),I53*1000+107-ROW(),0)</x:f>
        <x:v>0</x:v>
      </x:c>
    </x:row>
    <x:row r="54" ht="25" customHeight="1">
      <x:c r="A54" s="12"/>
      <x:c r="B54" s="12"/>
      <x:c r="C54" s="12"/>
      <x:c r="D54" s="13"/>
      <x:c r="E54" s="13"/>
      <x:c r="F54" s="14" t="str">
        <x:f>IF(A54="","",IF(AND(ISNUMBER(D54),ISNUMBER(E54),D54&gt;=1,D54&lt;=3,E54&gt;=1,E54&lt;=3,MOD(D54,1)=0,MOD(E54,1)=0),D54*E54,""))</x:f>
      </x:c>
      <x:c r="G54" s="13"/>
      <x:c r="H54" s="13"/>
      <x:c r="I54" s="14" t="str">
        <x:f>IF(A54="","",IF(AND(ISNUMBER(G54),ISNUMBER(H54),G54&gt;=1,G54&lt;=3,H54&gt;=1,H54&lt;=3,MOD(G54,1)=0,MOD(H54,1)=0),G54*H54,""))</x:f>
      </x:c>
      <x:c r="J54" s="14" t="str">
        <x:f>IF(A54="","",IF(ISNUMBER(I54),IF(I54&lt;=2,"Niedrig",IF(I54&lt;=4,"Mittel","Hoch")),"Bewertung fehlt"))</x:f>
      </x:c>
      <x:c r="K54" s="12"/>
      <x:c r="L54" s="12"/>
      <x:c r="M54" s="12"/>
      <x:c r="N54" s="23"/>
      <x:c r="O54" s="12"/>
      <x:c r="Q54" s="7" t="n">
        <x:f>IF(AND(A54&lt;&gt;"",OR(M54="Offen",M54="In Bewertung",M54="Maßnahmen laufen",M54="Überwachen")),1,0)</x:f>
        <x:v>0</x:v>
      </x:c>
      <x:c r="R54" s="7" t="n">
        <x:f>IF(AND(Q54=1,ISNUMBER(I54),I54&gt;=6),I54*1000+107-ROW(),0)</x:f>
        <x:v>0</x:v>
      </x:c>
    </x:row>
    <x:row r="55" ht="25" customHeight="1">
      <x:c r="A55" s="12"/>
      <x:c r="B55" s="12"/>
      <x:c r="C55" s="12"/>
      <x:c r="D55" s="13"/>
      <x:c r="E55" s="13"/>
      <x:c r="F55" s="14" t="str">
        <x:f>IF(A55="","",IF(AND(ISNUMBER(D55),ISNUMBER(E55),D55&gt;=1,D55&lt;=3,E55&gt;=1,E55&lt;=3,MOD(D55,1)=0,MOD(E55,1)=0),D55*E55,""))</x:f>
      </x:c>
      <x:c r="G55" s="13"/>
      <x:c r="H55" s="13"/>
      <x:c r="I55" s="14" t="str">
        <x:f>IF(A55="","",IF(AND(ISNUMBER(G55),ISNUMBER(H55),G55&gt;=1,G55&lt;=3,H55&gt;=1,H55&lt;=3,MOD(G55,1)=0,MOD(H55,1)=0),G55*H55,""))</x:f>
      </x:c>
      <x:c r="J55" s="14" t="str">
        <x:f>IF(A55="","",IF(ISNUMBER(I55),IF(I55&lt;=2,"Niedrig",IF(I55&lt;=4,"Mittel","Hoch")),"Bewertung fehlt"))</x:f>
      </x:c>
      <x:c r="K55" s="12"/>
      <x:c r="L55" s="12"/>
      <x:c r="M55" s="12"/>
      <x:c r="N55" s="23"/>
      <x:c r="O55" s="12"/>
      <x:c r="Q55" s="7" t="n">
        <x:f>IF(AND(A55&lt;&gt;"",OR(M55="Offen",M55="In Bewertung",M55="Maßnahmen laufen",M55="Überwachen")),1,0)</x:f>
        <x:v>0</x:v>
      </x:c>
      <x:c r="R55" s="7" t="n">
        <x:f>IF(AND(Q55=1,ISNUMBER(I55),I55&gt;=6),I55*1000+107-ROW(),0)</x:f>
        <x:v>0</x:v>
      </x:c>
    </x:row>
    <x:row r="56" ht="25" customHeight="1">
      <x:c r="A56" s="12" t="str"/>
      <x:c r="B56" s="12"/>
      <x:c r="C56" s="12"/>
      <x:c r="D56" s="13"/>
      <x:c r="E56" s="13"/>
      <x:c r="F56" s="14" t="str">
        <x:f>IF(A56="","",IF(AND(ISNUMBER(D56),ISNUMBER(E56),D56&gt;=1,D56&lt;=3,E56&gt;=1,E56&lt;=3,MOD(D56,1)=0,MOD(E56,1)=0),D56*E56,""))</x:f>
      </x:c>
      <x:c r="G56" s="13" t="str"/>
      <x:c r="H56" s="13" t="str"/>
      <x:c r="I56" s="14" t="str">
        <x:f>IF(A56="","",IF(AND(ISNUMBER(G56),ISNUMBER(H56),G56&gt;=1,G56&lt;=3,H56&gt;=1,H56&lt;=3,MOD(G56,1)=0,MOD(H56,1)=0),G56*H56,""))</x:f>
      </x:c>
      <x:c r="J56" s="14" t="str">
        <x:f>IF(A56="","",IF(ISNUMBER(I56),IF(I56&lt;=2,"Niedrig",IF(I56&lt;=4,"Mittel","Hoch")),"Bewertung fehlt"))</x:f>
      </x:c>
      <x:c r="K56" s="12"/>
      <x:c r="L56" s="12"/>
      <x:c r="M56" s="12" t="str"/>
      <x:c r="N56" s="23"/>
      <x:c r="O56" s="12"/>
      <x:c r="Q56" s="7" t="n">
        <x:f>IF(AND(A56&lt;&gt;"",OR(M56="Offen",M56="In Bewertung",M56="Maßnahmen laufen",M56="Überwachen")),1,0)</x:f>
        <x:v>0</x:v>
      </x:c>
      <x:c r="R56" s="7" t="n">
        <x:f>IF(AND(Q56=1,ISNUMBER(I56),I56&gt;=6),I56*1000+107-ROW(),0)</x:f>
        <x:v>0</x:v>
      </x:c>
    </x:row>
    <x:row r="57" ht="25" customHeight="1">
      <x:c r="A57" s="12"/>
      <x:c r="B57" s="12"/>
      <x:c r="C57" s="12"/>
      <x:c r="D57" s="13"/>
      <x:c r="E57" s="13"/>
      <x:c r="F57" s="14" t="str">
        <x:f>IF(A57="","",IF(AND(ISNUMBER(D57),ISNUMBER(E57),D57&gt;=1,D57&lt;=3,E57&gt;=1,E57&lt;=3,MOD(D57,1)=0,MOD(E57,1)=0),D57*E57,""))</x:f>
      </x:c>
      <x:c r="G57" s="13"/>
      <x:c r="H57" s="13"/>
      <x:c r="I57" s="14" t="str">
        <x:f>IF(A57="","",IF(AND(ISNUMBER(G57),ISNUMBER(H57),G57&gt;=1,G57&lt;=3,H57&gt;=1,H57&lt;=3,MOD(G57,1)=0,MOD(H57,1)=0),G57*H57,""))</x:f>
      </x:c>
      <x:c r="J57" s="14" t="str">
        <x:f>IF(A57="","",IF(ISNUMBER(I57),IF(I57&lt;=2,"Niedrig",IF(I57&lt;=4,"Mittel","Hoch")),"Bewertung fehlt"))</x:f>
      </x:c>
      <x:c r="K57" s="12"/>
      <x:c r="L57" s="12"/>
      <x:c r="M57" s="12"/>
      <x:c r="N57" s="23"/>
      <x:c r="O57" s="12"/>
      <x:c r="Q57" s="7" t="n">
        <x:f>IF(AND(A57&lt;&gt;"",OR(M57="Offen",M57="In Bewertung",M57="Maßnahmen laufen",M57="Überwachen")),1,0)</x:f>
        <x:v>0</x:v>
      </x:c>
      <x:c r="R57" s="7" t="n">
        <x:f>IF(AND(Q57=1,ISNUMBER(I57),I57&gt;=6),I57*1000+107-ROW(),0)</x:f>
        <x:v>0</x:v>
      </x:c>
    </x:row>
    <x:row r="58" ht="25" customHeight="1">
      <x:c r="A58" s="12"/>
      <x:c r="B58" s="12"/>
      <x:c r="C58" s="12"/>
      <x:c r="D58" s="13"/>
      <x:c r="E58" s="13"/>
      <x:c r="F58" s="14" t="str">
        <x:f>IF(A58="","",IF(AND(ISNUMBER(D58),ISNUMBER(E58),D58&gt;=1,D58&lt;=3,E58&gt;=1,E58&lt;=3,MOD(D58,1)=0,MOD(E58,1)=0),D58*E58,""))</x:f>
      </x:c>
      <x:c r="G58" s="13"/>
      <x:c r="H58" s="13"/>
      <x:c r="I58" s="14" t="str">
        <x:f>IF(A58="","",IF(AND(ISNUMBER(G58),ISNUMBER(H58),G58&gt;=1,G58&lt;=3,H58&gt;=1,H58&lt;=3,MOD(G58,1)=0,MOD(H58,1)=0),G58*H58,""))</x:f>
      </x:c>
      <x:c r="J58" s="14" t="str">
        <x:f>IF(A58="","",IF(ISNUMBER(I58),IF(I58&lt;=2,"Niedrig",IF(I58&lt;=4,"Mittel","Hoch")),"Bewertung fehlt"))</x:f>
      </x:c>
      <x:c r="K58" s="12"/>
      <x:c r="L58" s="12"/>
      <x:c r="M58" s="12"/>
      <x:c r="N58" s="23"/>
      <x:c r="O58" s="12"/>
      <x:c r="Q58" s="7" t="n">
        <x:f>IF(AND(A58&lt;&gt;"",OR(M58="Offen",M58="In Bewertung",M58="Maßnahmen laufen",M58="Überwachen")),1,0)</x:f>
        <x:v>0</x:v>
      </x:c>
      <x:c r="R58" s="7" t="n">
        <x:f>IF(AND(Q58=1,ISNUMBER(I58),I58&gt;=6),I58*1000+107-ROW(),0)</x:f>
        <x:v>0</x:v>
      </x:c>
    </x:row>
    <x:row r="59" ht="25" customHeight="1">
      <x:c r="A59" s="12"/>
      <x:c r="B59" s="12"/>
      <x:c r="C59" s="12"/>
      <x:c r="D59" s="13"/>
      <x:c r="E59" s="13"/>
      <x:c r="F59" s="14" t="str">
        <x:f>IF(A59="","",IF(AND(ISNUMBER(D59),ISNUMBER(E59),D59&gt;=1,D59&lt;=3,E59&gt;=1,E59&lt;=3,MOD(D59,1)=0,MOD(E59,1)=0),D59*E59,""))</x:f>
      </x:c>
      <x:c r="G59" s="13"/>
      <x:c r="H59" s="13"/>
      <x:c r="I59" s="14" t="str">
        <x:f>IF(A59="","",IF(AND(ISNUMBER(G59),ISNUMBER(H59),G59&gt;=1,G59&lt;=3,H59&gt;=1,H59&lt;=3,MOD(G59,1)=0,MOD(H59,1)=0),G59*H59,""))</x:f>
      </x:c>
      <x:c r="J59" s="14" t="str">
        <x:f>IF(A59="","",IF(ISNUMBER(I59),IF(I59&lt;=2,"Niedrig",IF(I59&lt;=4,"Mittel","Hoch")),"Bewertung fehlt"))</x:f>
      </x:c>
      <x:c r="K59" s="12"/>
      <x:c r="L59" s="12"/>
      <x:c r="M59" s="12"/>
      <x:c r="N59" s="23"/>
      <x:c r="O59" s="12"/>
      <x:c r="Q59" s="7" t="n">
        <x:f>IF(AND(A59&lt;&gt;"",OR(M59="Offen",M59="In Bewertung",M59="Maßnahmen laufen",M59="Überwachen")),1,0)</x:f>
        <x:v>0</x:v>
      </x:c>
      <x:c r="R59" s="7" t="n">
        <x:f>IF(AND(Q59=1,ISNUMBER(I59),I59&gt;=6),I59*1000+107-ROW(),0)</x:f>
        <x:v>0</x:v>
      </x:c>
    </x:row>
    <x:row r="60" ht="25" customHeight="1">
      <x:c r="A60" s="12"/>
      <x:c r="B60" s="12"/>
      <x:c r="C60" s="12"/>
      <x:c r="D60" s="13"/>
      <x:c r="E60" s="13"/>
      <x:c r="F60" s="14" t="str">
        <x:f>IF(A60="","",IF(AND(ISNUMBER(D60),ISNUMBER(E60),D60&gt;=1,D60&lt;=3,E60&gt;=1,E60&lt;=3,MOD(D60,1)=0,MOD(E60,1)=0),D60*E60,""))</x:f>
      </x:c>
      <x:c r="G60" s="13"/>
      <x:c r="H60" s="13"/>
      <x:c r="I60" s="14" t="str">
        <x:f>IF(A60="","",IF(AND(ISNUMBER(G60),ISNUMBER(H60),G60&gt;=1,G60&lt;=3,H60&gt;=1,H60&lt;=3,MOD(G60,1)=0,MOD(H60,1)=0),G60*H60,""))</x:f>
      </x:c>
      <x:c r="J60" s="14" t="str">
        <x:f>IF(A60="","",IF(ISNUMBER(I60),IF(I60&lt;=2,"Niedrig",IF(I60&lt;=4,"Mittel","Hoch")),"Bewertung fehlt"))</x:f>
      </x:c>
      <x:c r="K60" s="12"/>
      <x:c r="L60" s="12"/>
      <x:c r="M60" s="12"/>
      <x:c r="N60" s="23"/>
      <x:c r="O60" s="12"/>
      <x:c r="Q60" s="7" t="n">
        <x:f>IF(AND(A60&lt;&gt;"",OR(M60="Offen",M60="In Bewertung",M60="Maßnahmen laufen",M60="Überwachen")),1,0)</x:f>
        <x:v>0</x:v>
      </x:c>
      <x:c r="R60" s="7" t="n">
        <x:f>IF(AND(Q60=1,ISNUMBER(I60),I60&gt;=6),I60*1000+107-ROW(),0)</x:f>
        <x:v>0</x:v>
      </x:c>
    </x:row>
    <x:row r="61" ht="25" customHeight="1">
      <x:c r="A61" s="12"/>
      <x:c r="B61" s="12"/>
      <x:c r="C61" s="12"/>
      <x:c r="D61" s="13"/>
      <x:c r="E61" s="13"/>
      <x:c r="F61" s="14" t="str">
        <x:f>IF(A61="","",IF(AND(ISNUMBER(D61),ISNUMBER(E61),D61&gt;=1,D61&lt;=3,E61&gt;=1,E61&lt;=3,MOD(D61,1)=0,MOD(E61,1)=0),D61*E61,""))</x:f>
      </x:c>
      <x:c r="G61" s="13"/>
      <x:c r="H61" s="13"/>
      <x:c r="I61" s="14" t="str">
        <x:f>IF(A61="","",IF(AND(ISNUMBER(G61),ISNUMBER(H61),G61&gt;=1,G61&lt;=3,H61&gt;=1,H61&lt;=3,MOD(G61,1)=0,MOD(H61,1)=0),G61*H61,""))</x:f>
      </x:c>
      <x:c r="J61" s="14" t="str">
        <x:f>IF(A61="","",IF(ISNUMBER(I61),IF(I61&lt;=2,"Niedrig",IF(I61&lt;=4,"Mittel","Hoch")),"Bewertung fehlt"))</x:f>
      </x:c>
      <x:c r="K61" s="12"/>
      <x:c r="L61" s="12"/>
      <x:c r="M61" s="12"/>
      <x:c r="N61" s="23"/>
      <x:c r="O61" s="12"/>
      <x:c r="Q61" s="7" t="n">
        <x:f>IF(AND(A61&lt;&gt;"",OR(M61="Offen",M61="In Bewertung",M61="Maßnahmen laufen",M61="Überwachen")),1,0)</x:f>
        <x:v>0</x:v>
      </x:c>
      <x:c r="R61" s="7" t="n">
        <x:f>IF(AND(Q61=1,ISNUMBER(I61),I61&gt;=6),I61*1000+107-ROW(),0)</x:f>
        <x:v>0</x:v>
      </x:c>
    </x:row>
    <x:row r="62" ht="25" customHeight="1">
      <x:c r="A62" s="12"/>
      <x:c r="B62" s="12"/>
      <x:c r="C62" s="12"/>
      <x:c r="D62" s="13"/>
      <x:c r="E62" s="13"/>
      <x:c r="F62" s="14" t="str">
        <x:f>IF(A62="","",IF(AND(ISNUMBER(D62),ISNUMBER(E62),D62&gt;=1,D62&lt;=3,E62&gt;=1,E62&lt;=3,MOD(D62,1)=0,MOD(E62,1)=0),D62*E62,""))</x:f>
      </x:c>
      <x:c r="G62" s="13"/>
      <x:c r="H62" s="13"/>
      <x:c r="I62" s="14" t="str">
        <x:f>IF(A62="","",IF(AND(ISNUMBER(G62),ISNUMBER(H62),G62&gt;=1,G62&lt;=3,H62&gt;=1,H62&lt;=3,MOD(G62,1)=0,MOD(H62,1)=0),G62*H62,""))</x:f>
      </x:c>
      <x:c r="J62" s="14" t="str">
        <x:f>IF(A62="","",IF(ISNUMBER(I62),IF(I62&lt;=2,"Niedrig",IF(I62&lt;=4,"Mittel","Hoch")),"Bewertung fehlt"))</x:f>
      </x:c>
      <x:c r="K62" s="12"/>
      <x:c r="L62" s="12"/>
      <x:c r="M62" s="12"/>
      <x:c r="N62" s="23"/>
      <x:c r="O62" s="12"/>
      <x:c r="Q62" s="7" t="n">
        <x:f>IF(AND(A62&lt;&gt;"",OR(M62="Offen",M62="In Bewertung",M62="Maßnahmen laufen",M62="Überwachen")),1,0)</x:f>
        <x:v>0</x:v>
      </x:c>
      <x:c r="R62" s="7" t="n">
        <x:f>IF(AND(Q62=1,ISNUMBER(I62),I62&gt;=6),I62*1000+107-ROW(),0)</x:f>
        <x:v>0</x:v>
      </x:c>
    </x:row>
    <x:row r="63" ht="25" customHeight="1">
      <x:c r="A63" s="12"/>
      <x:c r="B63" s="12"/>
      <x:c r="C63" s="12"/>
      <x:c r="D63" s="13"/>
      <x:c r="E63" s="13"/>
      <x:c r="F63" s="14" t="str">
        <x:f>IF(A63="","",IF(AND(ISNUMBER(D63),ISNUMBER(E63),D63&gt;=1,D63&lt;=3,E63&gt;=1,E63&lt;=3,MOD(D63,1)=0,MOD(E63,1)=0),D63*E63,""))</x:f>
      </x:c>
      <x:c r="G63" s="13"/>
      <x:c r="H63" s="13"/>
      <x:c r="I63" s="14" t="str">
        <x:f>IF(A63="","",IF(AND(ISNUMBER(G63),ISNUMBER(H63),G63&gt;=1,G63&lt;=3,H63&gt;=1,H63&lt;=3,MOD(G63,1)=0,MOD(H63,1)=0),G63*H63,""))</x:f>
      </x:c>
      <x:c r="J63" s="14" t="str">
        <x:f>IF(A63="","",IF(ISNUMBER(I63),IF(I63&lt;=2,"Niedrig",IF(I63&lt;=4,"Mittel","Hoch")),"Bewertung fehlt"))</x:f>
      </x:c>
      <x:c r="K63" s="12"/>
      <x:c r="L63" s="12"/>
      <x:c r="M63" s="12"/>
      <x:c r="N63" s="23"/>
      <x:c r="O63" s="12"/>
      <x:c r="Q63" s="7" t="n">
        <x:f>IF(AND(A63&lt;&gt;"",OR(M63="Offen",M63="In Bewertung",M63="Maßnahmen laufen",M63="Überwachen")),1,0)</x:f>
        <x:v>0</x:v>
      </x:c>
      <x:c r="R63" s="7" t="n">
        <x:f>IF(AND(Q63=1,ISNUMBER(I63),I63&gt;=6),I63*1000+107-ROW(),0)</x:f>
        <x:v>0</x:v>
      </x:c>
    </x:row>
    <x:row r="64" ht="25" customHeight="1">
      <x:c r="A64" s="12"/>
      <x:c r="B64" s="12"/>
      <x:c r="C64" s="12"/>
      <x:c r="D64" s="13"/>
      <x:c r="E64" s="13"/>
      <x:c r="F64" s="14" t="str">
        <x:f>IF(A64="","",IF(AND(ISNUMBER(D64),ISNUMBER(E64),D64&gt;=1,D64&lt;=3,E64&gt;=1,E64&lt;=3,MOD(D64,1)=0,MOD(E64,1)=0),D64*E64,""))</x:f>
      </x:c>
      <x:c r="G64" s="13"/>
      <x:c r="H64" s="13"/>
      <x:c r="I64" s="14" t="str">
        <x:f>IF(A64="","",IF(AND(ISNUMBER(G64),ISNUMBER(H64),G64&gt;=1,G64&lt;=3,H64&gt;=1,H64&lt;=3,MOD(G64,1)=0,MOD(H64,1)=0),G64*H64,""))</x:f>
      </x:c>
      <x:c r="J64" s="14" t="str">
        <x:f>IF(A64="","",IF(ISNUMBER(I64),IF(I64&lt;=2,"Niedrig",IF(I64&lt;=4,"Mittel","Hoch")),"Bewertung fehlt"))</x:f>
      </x:c>
      <x:c r="K64" s="12"/>
      <x:c r="L64" s="12"/>
      <x:c r="M64" s="12"/>
      <x:c r="N64" s="23"/>
      <x:c r="O64" s="12"/>
      <x:c r="Q64" s="7" t="n">
        <x:f>IF(AND(A64&lt;&gt;"",OR(M64="Offen",M64="In Bewertung",M64="Maßnahmen laufen",M64="Überwachen")),1,0)</x:f>
        <x:v>0</x:v>
      </x:c>
      <x:c r="R64" s="7" t="n">
        <x:f>IF(AND(Q64=1,ISNUMBER(I64),I64&gt;=6),I64*1000+107-ROW(),0)</x:f>
        <x:v>0</x:v>
      </x:c>
    </x:row>
    <x:row r="65" ht="25" customHeight="1">
      <x:c r="A65" s="12"/>
      <x:c r="B65" s="12"/>
      <x:c r="C65" s="12"/>
      <x:c r="D65" s="13"/>
      <x:c r="E65" s="13"/>
      <x:c r="F65" s="14" t="str">
        <x:f>IF(A65="","",IF(AND(ISNUMBER(D65),ISNUMBER(E65),D65&gt;=1,D65&lt;=3,E65&gt;=1,E65&lt;=3,MOD(D65,1)=0,MOD(E65,1)=0),D65*E65,""))</x:f>
      </x:c>
      <x:c r="G65" s="13"/>
      <x:c r="H65" s="13"/>
      <x:c r="I65" s="14" t="str">
        <x:f>IF(A65="","",IF(AND(ISNUMBER(G65),ISNUMBER(H65),G65&gt;=1,G65&lt;=3,H65&gt;=1,H65&lt;=3,MOD(G65,1)=0,MOD(H65,1)=0),G65*H65,""))</x:f>
      </x:c>
      <x:c r="J65" s="14" t="str">
        <x:f>IF(A65="","",IF(ISNUMBER(I65),IF(I65&lt;=2,"Niedrig",IF(I65&lt;=4,"Mittel","Hoch")),"Bewertung fehlt"))</x:f>
      </x:c>
      <x:c r="K65" s="12"/>
      <x:c r="L65" s="12"/>
      <x:c r="M65" s="12"/>
      <x:c r="N65" s="23"/>
      <x:c r="O65" s="12"/>
      <x:c r="Q65" s="7" t="n">
        <x:f>IF(AND(A65&lt;&gt;"",OR(M65="Offen",M65="In Bewertung",M65="Maßnahmen laufen",M65="Überwachen")),1,0)</x:f>
        <x:v>0</x:v>
      </x:c>
      <x:c r="R65" s="7" t="n">
        <x:f>IF(AND(Q65=1,ISNUMBER(I65),I65&gt;=6),I65*1000+107-ROW(),0)</x:f>
        <x:v>0</x:v>
      </x:c>
    </x:row>
    <x:row r="66" ht="25" customHeight="1">
      <x:c r="A66" s="12"/>
      <x:c r="B66" s="12"/>
      <x:c r="C66" s="12"/>
      <x:c r="D66" s="13"/>
      <x:c r="E66" s="13"/>
      <x:c r="F66" s="14" t="str">
        <x:f>IF(A66="","",IF(AND(ISNUMBER(D66),ISNUMBER(E66),D66&gt;=1,D66&lt;=3,E66&gt;=1,E66&lt;=3,MOD(D66,1)=0,MOD(E66,1)=0),D66*E66,""))</x:f>
      </x:c>
      <x:c r="G66" s="13"/>
      <x:c r="H66" s="13"/>
      <x:c r="I66" s="14" t="str">
        <x:f>IF(A66="","",IF(AND(ISNUMBER(G66),ISNUMBER(H66),G66&gt;=1,G66&lt;=3,H66&gt;=1,H66&lt;=3,MOD(G66,1)=0,MOD(H66,1)=0),G66*H66,""))</x:f>
      </x:c>
      <x:c r="J66" s="14" t="str">
        <x:f>IF(A66="","",IF(ISNUMBER(I66),IF(I66&lt;=2,"Niedrig",IF(I66&lt;=4,"Mittel","Hoch")),"Bewertung fehlt"))</x:f>
      </x:c>
      <x:c r="K66" s="12"/>
      <x:c r="L66" s="12"/>
      <x:c r="M66" s="12"/>
      <x:c r="N66" s="23"/>
      <x:c r="O66" s="12"/>
      <x:c r="Q66" s="7" t="n">
        <x:f>IF(AND(A66&lt;&gt;"",OR(M66="Offen",M66="In Bewertung",M66="Maßnahmen laufen",M66="Überwachen")),1,0)</x:f>
        <x:v>0</x:v>
      </x:c>
      <x:c r="R66" s="7" t="n">
        <x:f>IF(AND(Q66=1,ISNUMBER(I66),I66&gt;=6),I66*1000+107-ROW(),0)</x:f>
        <x:v>0</x:v>
      </x:c>
    </x:row>
    <x:row r="67" ht="25" customHeight="1">
      <x:c r="A67" s="12"/>
      <x:c r="B67" s="12"/>
      <x:c r="C67" s="12"/>
      <x:c r="D67" s="13"/>
      <x:c r="E67" s="13"/>
      <x:c r="F67" s="14" t="str">
        <x:f>IF(A67="","",IF(AND(ISNUMBER(D67),ISNUMBER(E67),D67&gt;=1,D67&lt;=3,E67&gt;=1,E67&lt;=3,MOD(D67,1)=0,MOD(E67,1)=0),D67*E67,""))</x:f>
      </x:c>
      <x:c r="G67" s="13"/>
      <x:c r="H67" s="13"/>
      <x:c r="I67" s="14" t="str">
        <x:f>IF(A67="","",IF(AND(ISNUMBER(G67),ISNUMBER(H67),G67&gt;=1,G67&lt;=3,H67&gt;=1,H67&lt;=3,MOD(G67,1)=0,MOD(H67,1)=0),G67*H67,""))</x:f>
      </x:c>
      <x:c r="J67" s="14" t="str">
        <x:f>IF(A67="","",IF(ISNUMBER(I67),IF(I67&lt;=2,"Niedrig",IF(I67&lt;=4,"Mittel","Hoch")),"Bewertung fehlt"))</x:f>
      </x:c>
      <x:c r="K67" s="12"/>
      <x:c r="L67" s="12"/>
      <x:c r="M67" s="12"/>
      <x:c r="N67" s="23"/>
      <x:c r="O67" s="12"/>
      <x:c r="Q67" s="7" t="n">
        <x:f>IF(AND(A67&lt;&gt;"",OR(M67="Offen",M67="In Bewertung",M67="Maßnahmen laufen",M67="Überwachen")),1,0)</x:f>
        <x:v>0</x:v>
      </x:c>
      <x:c r="R67" s="7" t="n">
        <x:f>IF(AND(Q67=1,ISNUMBER(I67),I67&gt;=6),I67*1000+107-ROW(),0)</x:f>
        <x:v>0</x:v>
      </x:c>
    </x:row>
    <x:row r="68" ht="25" customHeight="1">
      <x:c r="A68" s="12"/>
      <x:c r="B68" s="12"/>
      <x:c r="C68" s="12"/>
      <x:c r="D68" s="13"/>
      <x:c r="E68" s="13"/>
      <x:c r="F68" s="14" t="str">
        <x:f>IF(A68="","",IF(AND(ISNUMBER(D68),ISNUMBER(E68),D68&gt;=1,D68&lt;=3,E68&gt;=1,E68&lt;=3,MOD(D68,1)=0,MOD(E68,1)=0),D68*E68,""))</x:f>
      </x:c>
      <x:c r="G68" s="13"/>
      <x:c r="H68" s="13"/>
      <x:c r="I68" s="14" t="str">
        <x:f>IF(A68="","",IF(AND(ISNUMBER(G68),ISNUMBER(H68),G68&gt;=1,G68&lt;=3,H68&gt;=1,H68&lt;=3,MOD(G68,1)=0,MOD(H68,1)=0),G68*H68,""))</x:f>
      </x:c>
      <x:c r="J68" s="14" t="str">
        <x:f>IF(A68="","",IF(ISNUMBER(I68),IF(I68&lt;=2,"Niedrig",IF(I68&lt;=4,"Mittel","Hoch")),"Bewertung fehlt"))</x:f>
      </x:c>
      <x:c r="K68" s="12"/>
      <x:c r="L68" s="12"/>
      <x:c r="M68" s="12"/>
      <x:c r="N68" s="23"/>
      <x:c r="O68" s="12"/>
      <x:c r="Q68" s="7" t="n">
        <x:f>IF(AND(A68&lt;&gt;"",OR(M68="Offen",M68="In Bewertung",M68="Maßnahmen laufen",M68="Überwachen")),1,0)</x:f>
        <x:v>0</x:v>
      </x:c>
      <x:c r="R68" s="7" t="n">
        <x:f>IF(AND(Q68=1,ISNUMBER(I68),I68&gt;=6),I68*1000+107-ROW(),0)</x:f>
        <x:v>0</x:v>
      </x:c>
    </x:row>
    <x:row r="69" ht="25" customHeight="1">
      <x:c r="A69" s="12"/>
      <x:c r="B69" s="12"/>
      <x:c r="C69" s="12"/>
      <x:c r="D69" s="13"/>
      <x:c r="E69" s="13"/>
      <x:c r="F69" s="14" t="str">
        <x:f>IF(A69="","",IF(AND(ISNUMBER(D69),ISNUMBER(E69),D69&gt;=1,D69&lt;=3,E69&gt;=1,E69&lt;=3,MOD(D69,1)=0,MOD(E69,1)=0),D69*E69,""))</x:f>
      </x:c>
      <x:c r="G69" s="13"/>
      <x:c r="H69" s="13"/>
      <x:c r="I69" s="14" t="str">
        <x:f>IF(A69="","",IF(AND(ISNUMBER(G69),ISNUMBER(H69),G69&gt;=1,G69&lt;=3,H69&gt;=1,H69&lt;=3,MOD(G69,1)=0,MOD(H69,1)=0),G69*H69,""))</x:f>
      </x:c>
      <x:c r="J69" s="14" t="str">
        <x:f>IF(A69="","",IF(ISNUMBER(I69),IF(I69&lt;=2,"Niedrig",IF(I69&lt;=4,"Mittel","Hoch")),"Bewertung fehlt"))</x:f>
      </x:c>
      <x:c r="K69" s="12"/>
      <x:c r="L69" s="12"/>
      <x:c r="M69" s="12"/>
      <x:c r="N69" s="23"/>
      <x:c r="O69" s="12"/>
      <x:c r="Q69" s="7" t="n">
        <x:f>IF(AND(A69&lt;&gt;"",OR(M69="Offen",M69="In Bewertung",M69="Maßnahmen laufen",M69="Überwachen")),1,0)</x:f>
        <x:v>0</x:v>
      </x:c>
      <x:c r="R69" s="7" t="n">
        <x:f>IF(AND(Q69=1,ISNUMBER(I69),I69&gt;=6),I69*1000+107-ROW(),0)</x:f>
        <x:v>0</x:v>
      </x:c>
    </x:row>
    <x:row r="70" ht="25" customHeight="1">
      <x:c r="A70" s="12"/>
      <x:c r="B70" s="12"/>
      <x:c r="C70" s="12"/>
      <x:c r="D70" s="13"/>
      <x:c r="E70" s="13"/>
      <x:c r="F70" s="14" t="str">
        <x:f>IF(A70="","",IF(AND(ISNUMBER(D70),ISNUMBER(E70),D70&gt;=1,D70&lt;=3,E70&gt;=1,E70&lt;=3,MOD(D70,1)=0,MOD(E70,1)=0),D70*E70,""))</x:f>
      </x:c>
      <x:c r="G70" s="13"/>
      <x:c r="H70" s="13"/>
      <x:c r="I70" s="14" t="str">
        <x:f>IF(A70="","",IF(AND(ISNUMBER(G70),ISNUMBER(H70),G70&gt;=1,G70&lt;=3,H70&gt;=1,H70&lt;=3,MOD(G70,1)=0,MOD(H70,1)=0),G70*H70,""))</x:f>
      </x:c>
      <x:c r="J70" s="14" t="str">
        <x:f>IF(A70="","",IF(ISNUMBER(I70),IF(I70&lt;=2,"Niedrig",IF(I70&lt;=4,"Mittel","Hoch")),"Bewertung fehlt"))</x:f>
      </x:c>
      <x:c r="K70" s="12"/>
      <x:c r="L70" s="12"/>
      <x:c r="M70" s="12"/>
      <x:c r="N70" s="23"/>
      <x:c r="O70" s="12"/>
      <x:c r="Q70" s="7" t="n">
        <x:f>IF(AND(A70&lt;&gt;"",OR(M70="Offen",M70="In Bewertung",M70="Maßnahmen laufen",M70="Überwachen")),1,0)</x:f>
        <x:v>0</x:v>
      </x:c>
      <x:c r="R70" s="7" t="n">
        <x:f>IF(AND(Q70=1,ISNUMBER(I70),I70&gt;=6),I70*1000+107-ROW(),0)</x:f>
        <x:v>0</x:v>
      </x:c>
    </x:row>
    <x:row r="71" ht="25" customHeight="1">
      <x:c r="A71" s="12"/>
      <x:c r="B71" s="12"/>
      <x:c r="C71" s="12"/>
      <x:c r="D71" s="13"/>
      <x:c r="E71" s="13"/>
      <x:c r="F71" s="14" t="str">
        <x:f>IF(A71="","",IF(AND(ISNUMBER(D71),ISNUMBER(E71),D71&gt;=1,D71&lt;=3,E71&gt;=1,E71&lt;=3,MOD(D71,1)=0,MOD(E71,1)=0),D71*E71,""))</x:f>
      </x:c>
      <x:c r="G71" s="13"/>
      <x:c r="H71" s="13"/>
      <x:c r="I71" s="14" t="str">
        <x:f>IF(A71="","",IF(AND(ISNUMBER(G71),ISNUMBER(H71),G71&gt;=1,G71&lt;=3,H71&gt;=1,H71&lt;=3,MOD(G71,1)=0,MOD(H71,1)=0),G71*H71,""))</x:f>
      </x:c>
      <x:c r="J71" s="14" t="str">
        <x:f>IF(A71="","",IF(ISNUMBER(I71),IF(I71&lt;=2,"Niedrig",IF(I71&lt;=4,"Mittel","Hoch")),"Bewertung fehlt"))</x:f>
      </x:c>
      <x:c r="K71" s="12"/>
      <x:c r="L71" s="12"/>
      <x:c r="M71" s="12"/>
      <x:c r="N71" s="23"/>
      <x:c r="O71" s="12"/>
      <x:c r="Q71" s="7" t="n">
        <x:f>IF(AND(A71&lt;&gt;"",OR(M71="Offen",M71="In Bewertung",M71="Maßnahmen laufen",M71="Überwachen")),1,0)</x:f>
        <x:v>0</x:v>
      </x:c>
      <x:c r="R71" s="7" t="n">
        <x:f>IF(AND(Q71=1,ISNUMBER(I71),I71&gt;=6),I71*1000+107-ROW(),0)</x:f>
        <x:v>0</x:v>
      </x:c>
    </x:row>
    <x:row r="72" ht="25" customHeight="1">
      <x:c r="A72" s="12"/>
      <x:c r="B72" s="12"/>
      <x:c r="C72" s="12"/>
      <x:c r="D72" s="13"/>
      <x:c r="E72" s="13"/>
      <x:c r="F72" s="14" t="str">
        <x:f>IF(A72="","",IF(AND(ISNUMBER(D72),ISNUMBER(E72),D72&gt;=1,D72&lt;=3,E72&gt;=1,E72&lt;=3,MOD(D72,1)=0,MOD(E72,1)=0),D72*E72,""))</x:f>
      </x:c>
      <x:c r="G72" s="13"/>
      <x:c r="H72" s="13"/>
      <x:c r="I72" s="14" t="str">
        <x:f>IF(A72="","",IF(AND(ISNUMBER(G72),ISNUMBER(H72),G72&gt;=1,G72&lt;=3,H72&gt;=1,H72&lt;=3,MOD(G72,1)=0,MOD(H72,1)=0),G72*H72,""))</x:f>
      </x:c>
      <x:c r="J72" s="14" t="str">
        <x:f>IF(A72="","",IF(ISNUMBER(I72),IF(I72&lt;=2,"Niedrig",IF(I72&lt;=4,"Mittel","Hoch")),"Bewertung fehlt"))</x:f>
      </x:c>
      <x:c r="K72" s="12"/>
      <x:c r="L72" s="12"/>
      <x:c r="M72" s="12"/>
      <x:c r="N72" s="23"/>
      <x:c r="O72" s="12"/>
      <x:c r="Q72" s="7" t="n">
        <x:f>IF(AND(A72&lt;&gt;"",OR(M72="Offen",M72="In Bewertung",M72="Maßnahmen laufen",M72="Überwachen")),1,0)</x:f>
        <x:v>0</x:v>
      </x:c>
      <x:c r="R72" s="7" t="n">
        <x:f>IF(AND(Q72=1,ISNUMBER(I72),I72&gt;=6),I72*1000+107-ROW(),0)</x:f>
        <x:v>0</x:v>
      </x:c>
    </x:row>
    <x:row r="73" ht="25" customHeight="1">
      <x:c r="A73" s="12"/>
      <x:c r="B73" s="12"/>
      <x:c r="C73" s="12"/>
      <x:c r="D73" s="13"/>
      <x:c r="E73" s="13"/>
      <x:c r="F73" s="14" t="str">
        <x:f>IF(A73="","",IF(AND(ISNUMBER(D73),ISNUMBER(E73),D73&gt;=1,D73&lt;=3,E73&gt;=1,E73&lt;=3,MOD(D73,1)=0,MOD(E73,1)=0),D73*E73,""))</x:f>
      </x:c>
      <x:c r="G73" s="13"/>
      <x:c r="H73" s="13"/>
      <x:c r="I73" s="14" t="str">
        <x:f>IF(A73="","",IF(AND(ISNUMBER(G73),ISNUMBER(H73),G73&gt;=1,G73&lt;=3,H73&gt;=1,H73&lt;=3,MOD(G73,1)=0,MOD(H73,1)=0),G73*H73,""))</x:f>
      </x:c>
      <x:c r="J73" s="14" t="str">
        <x:f>IF(A73="","",IF(ISNUMBER(I73),IF(I73&lt;=2,"Niedrig",IF(I73&lt;=4,"Mittel","Hoch")),"Bewertung fehlt"))</x:f>
      </x:c>
      <x:c r="K73" s="12"/>
      <x:c r="L73" s="12"/>
      <x:c r="M73" s="12"/>
      <x:c r="N73" s="23"/>
      <x:c r="O73" s="12"/>
      <x:c r="Q73" s="7" t="n">
        <x:f>IF(AND(A73&lt;&gt;"",OR(M73="Offen",M73="In Bewertung",M73="Maßnahmen laufen",M73="Überwachen")),1,0)</x:f>
        <x:v>0</x:v>
      </x:c>
      <x:c r="R73" s="7" t="n">
        <x:f>IF(AND(Q73=1,ISNUMBER(I73),I73&gt;=6),I73*1000+107-ROW(),0)</x:f>
        <x:v>0</x:v>
      </x:c>
    </x:row>
    <x:row r="74" ht="25" customHeight="1">
      <x:c r="A74" s="12"/>
      <x:c r="B74" s="12"/>
      <x:c r="C74" s="12"/>
      <x:c r="D74" s="13"/>
      <x:c r="E74" s="13"/>
      <x:c r="F74" s="14" t="str">
        <x:f>IF(A74="","",IF(AND(ISNUMBER(D74),ISNUMBER(E74),D74&gt;=1,D74&lt;=3,E74&gt;=1,E74&lt;=3,MOD(D74,1)=0,MOD(E74,1)=0),D74*E74,""))</x:f>
      </x:c>
      <x:c r="G74" s="13"/>
      <x:c r="H74" s="13"/>
      <x:c r="I74" s="14" t="str">
        <x:f>IF(A74="","",IF(AND(ISNUMBER(G74),ISNUMBER(H74),G74&gt;=1,G74&lt;=3,H74&gt;=1,H74&lt;=3,MOD(G74,1)=0,MOD(H74,1)=0),G74*H74,""))</x:f>
      </x:c>
      <x:c r="J74" s="14" t="str">
        <x:f>IF(A74="","",IF(ISNUMBER(I74),IF(I74&lt;=2,"Niedrig",IF(I74&lt;=4,"Mittel","Hoch")),"Bewertung fehlt"))</x:f>
      </x:c>
      <x:c r="K74" s="12"/>
      <x:c r="L74" s="12"/>
      <x:c r="M74" s="12"/>
      <x:c r="N74" s="23"/>
      <x:c r="O74" s="12"/>
      <x:c r="Q74" s="7" t="n">
        <x:f>IF(AND(A74&lt;&gt;"",OR(M74="Offen",M74="In Bewertung",M74="Maßnahmen laufen",M74="Überwachen")),1,0)</x:f>
        <x:v>0</x:v>
      </x:c>
      <x:c r="R74" s="7" t="n">
        <x:f>IF(AND(Q74=1,ISNUMBER(I74),I74&gt;=6),I74*1000+107-ROW(),0)</x:f>
        <x:v>0</x:v>
      </x:c>
    </x:row>
    <x:row r="75" ht="25" customHeight="1">
      <x:c r="A75" s="12"/>
      <x:c r="B75" s="12"/>
      <x:c r="C75" s="12"/>
      <x:c r="D75" s="13"/>
      <x:c r="E75" s="13"/>
      <x:c r="F75" s="14" t="str">
        <x:f>IF(A75="","",IF(AND(ISNUMBER(D75),ISNUMBER(E75),D75&gt;=1,D75&lt;=3,E75&gt;=1,E75&lt;=3,MOD(D75,1)=0,MOD(E75,1)=0),D75*E75,""))</x:f>
      </x:c>
      <x:c r="G75" s="13"/>
      <x:c r="H75" s="13"/>
      <x:c r="I75" s="14" t="str">
        <x:f>IF(A75="","",IF(AND(ISNUMBER(G75),ISNUMBER(H75),G75&gt;=1,G75&lt;=3,H75&gt;=1,H75&lt;=3,MOD(G75,1)=0,MOD(H75,1)=0),G75*H75,""))</x:f>
      </x:c>
      <x:c r="J75" s="14" t="str">
        <x:f>IF(A75="","",IF(ISNUMBER(I75),IF(I75&lt;=2,"Niedrig",IF(I75&lt;=4,"Mittel","Hoch")),"Bewertung fehlt"))</x:f>
      </x:c>
      <x:c r="K75" s="12"/>
      <x:c r="L75" s="12"/>
      <x:c r="M75" s="12"/>
      <x:c r="N75" s="23"/>
      <x:c r="O75" s="12"/>
      <x:c r="Q75" s="7" t="n">
        <x:f>IF(AND(A75&lt;&gt;"",OR(M75="Offen",M75="In Bewertung",M75="Maßnahmen laufen",M75="Überwachen")),1,0)</x:f>
        <x:v>0</x:v>
      </x:c>
      <x:c r="R75" s="7" t="n">
        <x:f>IF(AND(Q75=1,ISNUMBER(I75),I75&gt;=6),I75*1000+107-ROW(),0)</x:f>
        <x:v>0</x:v>
      </x:c>
    </x:row>
    <x:row r="76" ht="25" customHeight="1">
      <x:c r="A76" s="12"/>
      <x:c r="B76" s="12"/>
      <x:c r="C76" s="12"/>
      <x:c r="D76" s="13"/>
      <x:c r="E76" s="13"/>
      <x:c r="F76" s="14" t="str">
        <x:f>IF(A76="","",IF(AND(ISNUMBER(D76),ISNUMBER(E76),D76&gt;=1,D76&lt;=3,E76&gt;=1,E76&lt;=3,MOD(D76,1)=0,MOD(E76,1)=0),D76*E76,""))</x:f>
      </x:c>
      <x:c r="G76" s="13"/>
      <x:c r="H76" s="13"/>
      <x:c r="I76" s="14" t="str">
        <x:f>IF(A76="","",IF(AND(ISNUMBER(G76),ISNUMBER(H76),G76&gt;=1,G76&lt;=3,H76&gt;=1,H76&lt;=3,MOD(G76,1)=0,MOD(H76,1)=0),G76*H76,""))</x:f>
      </x:c>
      <x:c r="J76" s="14" t="str">
        <x:f>IF(A76="","",IF(ISNUMBER(I76),IF(I76&lt;=2,"Niedrig",IF(I76&lt;=4,"Mittel","Hoch")),"Bewertung fehlt"))</x:f>
      </x:c>
      <x:c r="K76" s="12"/>
      <x:c r="L76" s="12"/>
      <x:c r="M76" s="12"/>
      <x:c r="N76" s="23"/>
      <x:c r="O76" s="12"/>
      <x:c r="Q76" s="7" t="n">
        <x:f>IF(AND(A76&lt;&gt;"",OR(M76="Offen",M76="In Bewertung",M76="Maßnahmen laufen",M76="Überwachen")),1,0)</x:f>
        <x:v>0</x:v>
      </x:c>
      <x:c r="R76" s="7" t="n">
        <x:f>IF(AND(Q76=1,ISNUMBER(I76),I76&gt;=6),I76*1000+107-ROW(),0)</x:f>
        <x:v>0</x:v>
      </x:c>
    </x:row>
    <x:row r="77" ht="25" customHeight="1">
      <x:c r="A77" s="12"/>
      <x:c r="B77" s="12"/>
      <x:c r="C77" s="12"/>
      <x:c r="D77" s="13"/>
      <x:c r="E77" s="13"/>
      <x:c r="F77" s="14" t="str">
        <x:f>IF(A77="","",IF(AND(ISNUMBER(D77),ISNUMBER(E77),D77&gt;=1,D77&lt;=3,E77&gt;=1,E77&lt;=3,MOD(D77,1)=0,MOD(E77,1)=0),D77*E77,""))</x:f>
      </x:c>
      <x:c r="G77" s="13"/>
      <x:c r="H77" s="13"/>
      <x:c r="I77" s="14" t="str">
        <x:f>IF(A77="","",IF(AND(ISNUMBER(G77),ISNUMBER(H77),G77&gt;=1,G77&lt;=3,H77&gt;=1,H77&lt;=3,MOD(G77,1)=0,MOD(H77,1)=0),G77*H77,""))</x:f>
      </x:c>
      <x:c r="J77" s="14" t="str">
        <x:f>IF(A77="","",IF(ISNUMBER(I77),IF(I77&lt;=2,"Niedrig",IF(I77&lt;=4,"Mittel","Hoch")),"Bewertung fehlt"))</x:f>
      </x:c>
      <x:c r="K77" s="12"/>
      <x:c r="L77" s="12"/>
      <x:c r="M77" s="12"/>
      <x:c r="N77" s="23"/>
      <x:c r="O77" s="12"/>
      <x:c r="Q77" s="7" t="n">
        <x:f>IF(AND(A77&lt;&gt;"",OR(M77="Offen",M77="In Bewertung",M77="Maßnahmen laufen",M77="Überwachen")),1,0)</x:f>
        <x:v>0</x:v>
      </x:c>
      <x:c r="R77" s="7" t="n">
        <x:f>IF(AND(Q77=1,ISNUMBER(I77),I77&gt;=6),I77*1000+107-ROW(),0)</x:f>
        <x:v>0</x:v>
      </x:c>
    </x:row>
    <x:row r="78" ht="25" customHeight="1">
      <x:c r="A78" s="12"/>
      <x:c r="B78" s="12"/>
      <x:c r="C78" s="12"/>
      <x:c r="D78" s="13"/>
      <x:c r="E78" s="13"/>
      <x:c r="F78" s="14" t="str">
        <x:f>IF(A78="","",IF(AND(ISNUMBER(D78),ISNUMBER(E78),D78&gt;=1,D78&lt;=3,E78&gt;=1,E78&lt;=3,MOD(D78,1)=0,MOD(E78,1)=0),D78*E78,""))</x:f>
      </x:c>
      <x:c r="G78" s="13"/>
      <x:c r="H78" s="13"/>
      <x:c r="I78" s="14" t="str">
        <x:f>IF(A78="","",IF(AND(ISNUMBER(G78),ISNUMBER(H78),G78&gt;=1,G78&lt;=3,H78&gt;=1,H78&lt;=3,MOD(G78,1)=0,MOD(H78,1)=0),G78*H78,""))</x:f>
      </x:c>
      <x:c r="J78" s="14" t="str">
        <x:f>IF(A78="","",IF(ISNUMBER(I78),IF(I78&lt;=2,"Niedrig",IF(I78&lt;=4,"Mittel","Hoch")),"Bewertung fehlt"))</x:f>
      </x:c>
      <x:c r="K78" s="12"/>
      <x:c r="L78" s="12"/>
      <x:c r="M78" s="12"/>
      <x:c r="N78" s="23"/>
      <x:c r="O78" s="12"/>
      <x:c r="Q78" s="7" t="n">
        <x:f>IF(AND(A78&lt;&gt;"",OR(M78="Offen",M78="In Bewertung",M78="Maßnahmen laufen",M78="Überwachen")),1,0)</x:f>
        <x:v>0</x:v>
      </x:c>
      <x:c r="R78" s="7" t="n">
        <x:f>IF(AND(Q78=1,ISNUMBER(I78),I78&gt;=6),I78*1000+107-ROW(),0)</x:f>
        <x:v>0</x:v>
      </x:c>
    </x:row>
    <x:row r="79" ht="25" customHeight="1">
      <x:c r="A79" s="12"/>
      <x:c r="B79" s="12"/>
      <x:c r="C79" s="12"/>
      <x:c r="D79" s="13"/>
      <x:c r="E79" s="13"/>
      <x:c r="F79" s="14" t="str">
        <x:f>IF(A79="","",IF(AND(ISNUMBER(D79),ISNUMBER(E79),D79&gt;=1,D79&lt;=3,E79&gt;=1,E79&lt;=3,MOD(D79,1)=0,MOD(E79,1)=0),D79*E79,""))</x:f>
      </x:c>
      <x:c r="G79" s="13"/>
      <x:c r="H79" s="13"/>
      <x:c r="I79" s="14" t="str">
        <x:f>IF(A79="","",IF(AND(ISNUMBER(G79),ISNUMBER(H79),G79&gt;=1,G79&lt;=3,H79&gt;=1,H79&lt;=3,MOD(G79,1)=0,MOD(H79,1)=0),G79*H79,""))</x:f>
      </x:c>
      <x:c r="J79" s="14" t="str">
        <x:f>IF(A79="","",IF(ISNUMBER(I79),IF(I79&lt;=2,"Niedrig",IF(I79&lt;=4,"Mittel","Hoch")),"Bewertung fehlt"))</x:f>
      </x:c>
      <x:c r="K79" s="12"/>
      <x:c r="L79" s="12"/>
      <x:c r="M79" s="12"/>
      <x:c r="N79" s="23"/>
      <x:c r="O79" s="12"/>
      <x:c r="Q79" s="7" t="n">
        <x:f>IF(AND(A79&lt;&gt;"",OR(M79="Offen",M79="In Bewertung",M79="Maßnahmen laufen",M79="Überwachen")),1,0)</x:f>
        <x:v>0</x:v>
      </x:c>
      <x:c r="R79" s="7" t="n">
        <x:f>IF(AND(Q79=1,ISNUMBER(I79),I79&gt;=6),I79*1000+107-ROW(),0)</x:f>
        <x:v>0</x:v>
      </x:c>
    </x:row>
    <x:row r="80" ht="25" customHeight="1">
      <x:c r="A80" s="12"/>
      <x:c r="B80" s="12"/>
      <x:c r="C80" s="12"/>
      <x:c r="D80" s="13"/>
      <x:c r="E80" s="13"/>
      <x:c r="F80" s="14" t="str">
        <x:f>IF(A80="","",IF(AND(ISNUMBER(D80),ISNUMBER(E80),D80&gt;=1,D80&lt;=3,E80&gt;=1,E80&lt;=3,MOD(D80,1)=0,MOD(E80,1)=0),D80*E80,""))</x:f>
      </x:c>
      <x:c r="G80" s="13"/>
      <x:c r="H80" s="13"/>
      <x:c r="I80" s="14" t="str">
        <x:f>IF(A80="","",IF(AND(ISNUMBER(G80),ISNUMBER(H80),G80&gt;=1,G80&lt;=3,H80&gt;=1,H80&lt;=3,MOD(G80,1)=0,MOD(H80,1)=0),G80*H80,""))</x:f>
      </x:c>
      <x:c r="J80" s="14" t="str">
        <x:f>IF(A80="","",IF(ISNUMBER(I80),IF(I80&lt;=2,"Niedrig",IF(I80&lt;=4,"Mittel","Hoch")),"Bewertung fehlt"))</x:f>
      </x:c>
      <x:c r="K80" s="12"/>
      <x:c r="L80" s="12"/>
      <x:c r="M80" s="12"/>
      <x:c r="N80" s="23"/>
      <x:c r="O80" s="12"/>
      <x:c r="Q80" s="7" t="n">
        <x:f>IF(AND(A80&lt;&gt;"",OR(M80="Offen",M80="In Bewertung",M80="Maßnahmen laufen",M80="Überwachen")),1,0)</x:f>
        <x:v>0</x:v>
      </x:c>
      <x:c r="R80" s="7" t="n">
        <x:f>IF(AND(Q80=1,ISNUMBER(I80),I80&gt;=6),I80*1000+107-ROW(),0)</x:f>
        <x:v>0</x:v>
      </x:c>
    </x:row>
    <x:row r="81" ht="25" customHeight="1">
      <x:c r="A81" s="12"/>
      <x:c r="B81" s="12"/>
      <x:c r="C81" s="12"/>
      <x:c r="D81" s="13"/>
      <x:c r="E81" s="13"/>
      <x:c r="F81" s="14" t="str">
        <x:f>IF(A81="","",IF(AND(ISNUMBER(D81),ISNUMBER(E81),D81&gt;=1,D81&lt;=3,E81&gt;=1,E81&lt;=3,MOD(D81,1)=0,MOD(E81,1)=0),D81*E81,""))</x:f>
      </x:c>
      <x:c r="G81" s="13"/>
      <x:c r="H81" s="13"/>
      <x:c r="I81" s="14" t="str">
        <x:f>IF(A81="","",IF(AND(ISNUMBER(G81),ISNUMBER(H81),G81&gt;=1,G81&lt;=3,H81&gt;=1,H81&lt;=3,MOD(G81,1)=0,MOD(H81,1)=0),G81*H81,""))</x:f>
      </x:c>
      <x:c r="J81" s="14" t="str">
        <x:f>IF(A81="","",IF(ISNUMBER(I81),IF(I81&lt;=2,"Niedrig",IF(I81&lt;=4,"Mittel","Hoch")),"Bewertung fehlt"))</x:f>
      </x:c>
      <x:c r="K81" s="12"/>
      <x:c r="L81" s="12"/>
      <x:c r="M81" s="12"/>
      <x:c r="N81" s="23"/>
      <x:c r="O81" s="12"/>
      <x:c r="Q81" s="7" t="n">
        <x:f>IF(AND(A81&lt;&gt;"",OR(M81="Offen",M81="In Bewertung",M81="Maßnahmen laufen",M81="Überwachen")),1,0)</x:f>
        <x:v>0</x:v>
      </x:c>
      <x:c r="R81" s="7" t="n">
        <x:f>IF(AND(Q81=1,ISNUMBER(I81),I81&gt;=6),I81*1000+107-ROW(),0)</x:f>
        <x:v>0</x:v>
      </x:c>
    </x:row>
    <x:row r="82" ht="25" customHeight="1">
      <x:c r="A82" s="12"/>
      <x:c r="B82" s="12"/>
      <x:c r="C82" s="12"/>
      <x:c r="D82" s="13"/>
      <x:c r="E82" s="13"/>
      <x:c r="F82" s="14" t="str">
        <x:f>IF(A82="","",IF(AND(ISNUMBER(D82),ISNUMBER(E82),D82&gt;=1,D82&lt;=3,E82&gt;=1,E82&lt;=3,MOD(D82,1)=0,MOD(E82,1)=0),D82*E82,""))</x:f>
      </x:c>
      <x:c r="G82" s="13"/>
      <x:c r="H82" s="13"/>
      <x:c r="I82" s="14" t="str">
        <x:f>IF(A82="","",IF(AND(ISNUMBER(G82),ISNUMBER(H82),G82&gt;=1,G82&lt;=3,H82&gt;=1,H82&lt;=3,MOD(G82,1)=0,MOD(H82,1)=0),G82*H82,""))</x:f>
      </x:c>
      <x:c r="J82" s="14" t="str">
        <x:f>IF(A82="","",IF(ISNUMBER(I82),IF(I82&lt;=2,"Niedrig",IF(I82&lt;=4,"Mittel","Hoch")),"Bewertung fehlt"))</x:f>
      </x:c>
      <x:c r="K82" s="12"/>
      <x:c r="L82" s="12"/>
      <x:c r="M82" s="12"/>
      <x:c r="N82" s="23"/>
      <x:c r="O82" s="12"/>
      <x:c r="Q82" s="7" t="n">
        <x:f>IF(AND(A82&lt;&gt;"",OR(M82="Offen",M82="In Bewertung",M82="Maßnahmen laufen",M82="Überwachen")),1,0)</x:f>
        <x:v>0</x:v>
      </x:c>
      <x:c r="R82" s="7" t="n">
        <x:f>IF(AND(Q82=1,ISNUMBER(I82),I82&gt;=6),I82*1000+107-ROW(),0)</x:f>
        <x:v>0</x:v>
      </x:c>
    </x:row>
    <x:row r="83" ht="25" customHeight="1">
      <x:c r="A83" s="12"/>
      <x:c r="B83" s="12"/>
      <x:c r="C83" s="12"/>
      <x:c r="D83" s="13"/>
      <x:c r="E83" s="13"/>
      <x:c r="F83" s="14" t="str">
        <x:f>IF(A83="","",IF(AND(ISNUMBER(D83),ISNUMBER(E83),D83&gt;=1,D83&lt;=3,E83&gt;=1,E83&lt;=3,MOD(D83,1)=0,MOD(E83,1)=0),D83*E83,""))</x:f>
      </x:c>
      <x:c r="G83" s="13"/>
      <x:c r="H83" s="13"/>
      <x:c r="I83" s="14" t="str">
        <x:f>IF(A83="","",IF(AND(ISNUMBER(G83),ISNUMBER(H83),G83&gt;=1,G83&lt;=3,H83&gt;=1,H83&lt;=3,MOD(G83,1)=0,MOD(H83,1)=0),G83*H83,""))</x:f>
      </x:c>
      <x:c r="J83" s="14" t="str">
        <x:f>IF(A83="","",IF(ISNUMBER(I83),IF(I83&lt;=2,"Niedrig",IF(I83&lt;=4,"Mittel","Hoch")),"Bewertung fehlt"))</x:f>
      </x:c>
      <x:c r="K83" s="12"/>
      <x:c r="L83" s="12"/>
      <x:c r="M83" s="12"/>
      <x:c r="N83" s="23"/>
      <x:c r="O83" s="12"/>
      <x:c r="Q83" s="7" t="n">
        <x:f>IF(AND(A83&lt;&gt;"",OR(M83="Offen",M83="In Bewertung",M83="Maßnahmen laufen",M83="Überwachen")),1,0)</x:f>
        <x:v>0</x:v>
      </x:c>
      <x:c r="R83" s="7" t="n">
        <x:f>IF(AND(Q83=1,ISNUMBER(I83),I83&gt;=6),I83*1000+107-ROW(),0)</x:f>
        <x:v>0</x:v>
      </x:c>
    </x:row>
    <x:row r="84" ht="25" customHeight="1">
      <x:c r="A84" s="12"/>
      <x:c r="B84" s="12"/>
      <x:c r="C84" s="12"/>
      <x:c r="D84" s="13"/>
      <x:c r="E84" s="13"/>
      <x:c r="F84" s="14" t="str">
        <x:f>IF(A84="","",IF(AND(ISNUMBER(D84),ISNUMBER(E84),D84&gt;=1,D84&lt;=3,E84&gt;=1,E84&lt;=3,MOD(D84,1)=0,MOD(E84,1)=0),D84*E84,""))</x:f>
      </x:c>
      <x:c r="G84" s="13"/>
      <x:c r="H84" s="13"/>
      <x:c r="I84" s="14" t="str">
        <x:f>IF(A84="","",IF(AND(ISNUMBER(G84),ISNUMBER(H84),G84&gt;=1,G84&lt;=3,H84&gt;=1,H84&lt;=3,MOD(G84,1)=0,MOD(H84,1)=0),G84*H84,""))</x:f>
      </x:c>
      <x:c r="J84" s="14" t="str">
        <x:f>IF(A84="","",IF(ISNUMBER(I84),IF(I84&lt;=2,"Niedrig",IF(I84&lt;=4,"Mittel","Hoch")),"Bewertung fehlt"))</x:f>
      </x:c>
      <x:c r="K84" s="12"/>
      <x:c r="L84" s="12"/>
      <x:c r="M84" s="12"/>
      <x:c r="N84" s="23"/>
      <x:c r="O84" s="12"/>
      <x:c r="Q84" s="7" t="n">
        <x:f>IF(AND(A84&lt;&gt;"",OR(M84="Offen",M84="In Bewertung",M84="Maßnahmen laufen",M84="Überwachen")),1,0)</x:f>
        <x:v>0</x:v>
      </x:c>
      <x:c r="R84" s="7" t="n">
        <x:f>IF(AND(Q84=1,ISNUMBER(I84),I84&gt;=6),I84*1000+107-ROW(),0)</x:f>
        <x:v>0</x:v>
      </x:c>
    </x:row>
    <x:row r="85" ht="25" customHeight="1">
      <x:c r="A85" s="12"/>
      <x:c r="B85" s="12"/>
      <x:c r="C85" s="12"/>
      <x:c r="D85" s="13"/>
      <x:c r="E85" s="13"/>
      <x:c r="F85" s="14" t="str">
        <x:f>IF(A85="","",IF(AND(ISNUMBER(D85),ISNUMBER(E85),D85&gt;=1,D85&lt;=3,E85&gt;=1,E85&lt;=3,MOD(D85,1)=0,MOD(E85,1)=0),D85*E85,""))</x:f>
      </x:c>
      <x:c r="G85" s="13"/>
      <x:c r="H85" s="13"/>
      <x:c r="I85" s="14" t="str">
        <x:f>IF(A85="","",IF(AND(ISNUMBER(G85),ISNUMBER(H85),G85&gt;=1,G85&lt;=3,H85&gt;=1,H85&lt;=3,MOD(G85,1)=0,MOD(H85,1)=0),G85*H85,""))</x:f>
      </x:c>
      <x:c r="J85" s="14" t="str">
        <x:f>IF(A85="","",IF(ISNUMBER(I85),IF(I85&lt;=2,"Niedrig",IF(I85&lt;=4,"Mittel","Hoch")),"Bewertung fehlt"))</x:f>
      </x:c>
      <x:c r="K85" s="12"/>
      <x:c r="L85" s="12"/>
      <x:c r="M85" s="12"/>
      <x:c r="N85" s="23"/>
      <x:c r="O85" s="12"/>
      <x:c r="Q85" s="7" t="n">
        <x:f>IF(AND(A85&lt;&gt;"",OR(M85="Offen",M85="In Bewertung",M85="Maßnahmen laufen",M85="Überwachen")),1,0)</x:f>
        <x:v>0</x:v>
      </x:c>
      <x:c r="R85" s="7" t="n">
        <x:f>IF(AND(Q85=1,ISNUMBER(I85),I85&gt;=6),I85*1000+107-ROW(),0)</x:f>
        <x:v>0</x:v>
      </x:c>
    </x:row>
    <x:row r="86" ht="25" customHeight="1">
      <x:c r="A86" s="12"/>
      <x:c r="B86" s="12"/>
      <x:c r="C86" s="12"/>
      <x:c r="D86" s="13"/>
      <x:c r="E86" s="13"/>
      <x:c r="F86" s="14" t="str">
        <x:f>IF(A86="","",IF(AND(ISNUMBER(D86),ISNUMBER(E86),D86&gt;=1,D86&lt;=3,E86&gt;=1,E86&lt;=3,MOD(D86,1)=0,MOD(E86,1)=0),D86*E86,""))</x:f>
      </x:c>
      <x:c r="G86" s="13"/>
      <x:c r="H86" s="13"/>
      <x:c r="I86" s="14" t="str">
        <x:f>IF(A86="","",IF(AND(ISNUMBER(G86),ISNUMBER(H86),G86&gt;=1,G86&lt;=3,H86&gt;=1,H86&lt;=3,MOD(G86,1)=0,MOD(H86,1)=0),G86*H86,""))</x:f>
      </x:c>
      <x:c r="J86" s="14" t="str">
        <x:f>IF(A86="","",IF(ISNUMBER(I86),IF(I86&lt;=2,"Niedrig",IF(I86&lt;=4,"Mittel","Hoch")),"Bewertung fehlt"))</x:f>
      </x:c>
      <x:c r="K86" s="12"/>
      <x:c r="L86" s="12"/>
      <x:c r="M86" s="12"/>
      <x:c r="N86" s="23"/>
      <x:c r="O86" s="12"/>
      <x:c r="Q86" s="7" t="n">
        <x:f>IF(AND(A86&lt;&gt;"",OR(M86="Offen",M86="In Bewertung",M86="Maßnahmen laufen",M86="Überwachen")),1,0)</x:f>
        <x:v>0</x:v>
      </x:c>
      <x:c r="R86" s="7" t="n">
        <x:f>IF(AND(Q86=1,ISNUMBER(I86),I86&gt;=6),I86*1000+107-ROW(),0)</x:f>
        <x:v>0</x:v>
      </x:c>
    </x:row>
    <x:row r="87" ht="25" customHeight="1">
      <x:c r="A87" s="12"/>
      <x:c r="B87" s="12"/>
      <x:c r="C87" s="12"/>
      <x:c r="D87" s="13"/>
      <x:c r="E87" s="13"/>
      <x:c r="F87" s="14" t="str">
        <x:f>IF(A87="","",IF(AND(ISNUMBER(D87),ISNUMBER(E87),D87&gt;=1,D87&lt;=3,E87&gt;=1,E87&lt;=3,MOD(D87,1)=0,MOD(E87,1)=0),D87*E87,""))</x:f>
      </x:c>
      <x:c r="G87" s="13"/>
      <x:c r="H87" s="13"/>
      <x:c r="I87" s="14" t="str">
        <x:f>IF(A87="","",IF(AND(ISNUMBER(G87),ISNUMBER(H87),G87&gt;=1,G87&lt;=3,H87&gt;=1,H87&lt;=3,MOD(G87,1)=0,MOD(H87,1)=0),G87*H87,""))</x:f>
      </x:c>
      <x:c r="J87" s="14" t="str">
        <x:f>IF(A87="","",IF(ISNUMBER(I87),IF(I87&lt;=2,"Niedrig",IF(I87&lt;=4,"Mittel","Hoch")),"Bewertung fehlt"))</x:f>
      </x:c>
      <x:c r="K87" s="12"/>
      <x:c r="L87" s="12"/>
      <x:c r="M87" s="12"/>
      <x:c r="N87" s="23"/>
      <x:c r="O87" s="12"/>
      <x:c r="Q87" s="7" t="n">
        <x:f>IF(AND(A87&lt;&gt;"",OR(M87="Offen",M87="In Bewertung",M87="Maßnahmen laufen",M87="Überwachen")),1,0)</x:f>
        <x:v>0</x:v>
      </x:c>
      <x:c r="R87" s="7" t="n">
        <x:f>IF(AND(Q87=1,ISNUMBER(I87),I87&gt;=6),I87*1000+107-ROW(),0)</x:f>
        <x:v>0</x:v>
      </x:c>
    </x:row>
    <x:row r="88" ht="25" customHeight="1">
      <x:c r="A88" s="12"/>
      <x:c r="B88" s="12"/>
      <x:c r="C88" s="12"/>
      <x:c r="D88" s="13"/>
      <x:c r="E88" s="13"/>
      <x:c r="F88" s="14" t="str">
        <x:f>IF(A88="","",IF(AND(ISNUMBER(D88),ISNUMBER(E88),D88&gt;=1,D88&lt;=3,E88&gt;=1,E88&lt;=3,MOD(D88,1)=0,MOD(E88,1)=0),D88*E88,""))</x:f>
      </x:c>
      <x:c r="G88" s="13"/>
      <x:c r="H88" s="13"/>
      <x:c r="I88" s="14" t="str">
        <x:f>IF(A88="","",IF(AND(ISNUMBER(G88),ISNUMBER(H88),G88&gt;=1,G88&lt;=3,H88&gt;=1,H88&lt;=3,MOD(G88,1)=0,MOD(H88,1)=0),G88*H88,""))</x:f>
      </x:c>
      <x:c r="J88" s="14" t="str">
        <x:f>IF(A88="","",IF(ISNUMBER(I88),IF(I88&lt;=2,"Niedrig",IF(I88&lt;=4,"Mittel","Hoch")),"Bewertung fehlt"))</x:f>
      </x:c>
      <x:c r="K88" s="12"/>
      <x:c r="L88" s="12"/>
      <x:c r="M88" s="12"/>
      <x:c r="N88" s="23"/>
      <x:c r="O88" s="12"/>
      <x:c r="Q88" s="7" t="n">
        <x:f>IF(AND(A88&lt;&gt;"",OR(M88="Offen",M88="In Bewertung",M88="Maßnahmen laufen",M88="Überwachen")),1,0)</x:f>
        <x:v>0</x:v>
      </x:c>
      <x:c r="R88" s="7" t="n">
        <x:f>IF(AND(Q88=1,ISNUMBER(I88),I88&gt;=6),I88*1000+107-ROW(),0)</x:f>
        <x:v>0</x:v>
      </x:c>
    </x:row>
    <x:row r="89" ht="25" customHeight="1">
      <x:c r="A89" s="12"/>
      <x:c r="B89" s="12"/>
      <x:c r="C89" s="12"/>
      <x:c r="D89" s="13"/>
      <x:c r="E89" s="13"/>
      <x:c r="F89" s="14" t="str">
        <x:f>IF(A89="","",IF(AND(ISNUMBER(D89),ISNUMBER(E89),D89&gt;=1,D89&lt;=3,E89&gt;=1,E89&lt;=3,MOD(D89,1)=0,MOD(E89,1)=0),D89*E89,""))</x:f>
      </x:c>
      <x:c r="G89" s="13"/>
      <x:c r="H89" s="13"/>
      <x:c r="I89" s="14" t="str">
        <x:f>IF(A89="","",IF(AND(ISNUMBER(G89),ISNUMBER(H89),G89&gt;=1,G89&lt;=3,H89&gt;=1,H89&lt;=3,MOD(G89,1)=0,MOD(H89,1)=0),G89*H89,""))</x:f>
      </x:c>
      <x:c r="J89" s="14" t="str">
        <x:f>IF(A89="","",IF(ISNUMBER(I89),IF(I89&lt;=2,"Niedrig",IF(I89&lt;=4,"Mittel","Hoch")),"Bewertung fehlt"))</x:f>
      </x:c>
      <x:c r="K89" s="12"/>
      <x:c r="L89" s="12"/>
      <x:c r="M89" s="12"/>
      <x:c r="N89" s="23"/>
      <x:c r="O89" s="12"/>
      <x:c r="Q89" s="7" t="n">
        <x:f>IF(AND(A89&lt;&gt;"",OR(M89="Offen",M89="In Bewertung",M89="Maßnahmen laufen",M89="Überwachen")),1,0)</x:f>
        <x:v>0</x:v>
      </x:c>
      <x:c r="R89" s="7" t="n">
        <x:f>IF(AND(Q89=1,ISNUMBER(I89),I89&gt;=6),I89*1000+107-ROW(),0)</x:f>
        <x:v>0</x:v>
      </x:c>
    </x:row>
    <x:row r="90" ht="25" customHeight="1">
      <x:c r="A90" s="12"/>
      <x:c r="B90" s="12"/>
      <x:c r="C90" s="12"/>
      <x:c r="D90" s="13"/>
      <x:c r="E90" s="13"/>
      <x:c r="F90" s="14" t="str">
        <x:f>IF(A90="","",IF(AND(ISNUMBER(D90),ISNUMBER(E90),D90&gt;=1,D90&lt;=3,E90&gt;=1,E90&lt;=3,MOD(D90,1)=0,MOD(E90,1)=0),D90*E90,""))</x:f>
      </x:c>
      <x:c r="G90" s="13"/>
      <x:c r="H90" s="13"/>
      <x:c r="I90" s="14" t="str">
        <x:f>IF(A90="","",IF(AND(ISNUMBER(G90),ISNUMBER(H90),G90&gt;=1,G90&lt;=3,H90&gt;=1,H90&lt;=3,MOD(G90,1)=0,MOD(H90,1)=0),G90*H90,""))</x:f>
      </x:c>
      <x:c r="J90" s="14" t="str">
        <x:f>IF(A90="","",IF(ISNUMBER(I90),IF(I90&lt;=2,"Niedrig",IF(I90&lt;=4,"Mittel","Hoch")),"Bewertung fehlt"))</x:f>
      </x:c>
      <x:c r="K90" s="12"/>
      <x:c r="L90" s="12"/>
      <x:c r="M90" s="12"/>
      <x:c r="N90" s="23"/>
      <x:c r="O90" s="12"/>
      <x:c r="Q90" s="7" t="n">
        <x:f>IF(AND(A90&lt;&gt;"",OR(M90="Offen",M90="In Bewertung",M90="Maßnahmen laufen",M90="Überwachen")),1,0)</x:f>
        <x:v>0</x:v>
      </x:c>
      <x:c r="R90" s="7" t="n">
        <x:f>IF(AND(Q90=1,ISNUMBER(I90),I90&gt;=6),I90*1000+107-ROW(),0)</x:f>
        <x:v>0</x:v>
      </x:c>
    </x:row>
    <x:row r="91" ht="25" customHeight="1">
      <x:c r="A91" s="12"/>
      <x:c r="B91" s="12"/>
      <x:c r="C91" s="12"/>
      <x:c r="D91" s="13"/>
      <x:c r="E91" s="13"/>
      <x:c r="F91" s="14" t="str">
        <x:f>IF(A91="","",IF(AND(ISNUMBER(D91),ISNUMBER(E91),D91&gt;=1,D91&lt;=3,E91&gt;=1,E91&lt;=3,MOD(D91,1)=0,MOD(E91,1)=0),D91*E91,""))</x:f>
      </x:c>
      <x:c r="G91" s="13"/>
      <x:c r="H91" s="13"/>
      <x:c r="I91" s="14" t="str">
        <x:f>IF(A91="","",IF(AND(ISNUMBER(G91),ISNUMBER(H91),G91&gt;=1,G91&lt;=3,H91&gt;=1,H91&lt;=3,MOD(G91,1)=0,MOD(H91,1)=0),G91*H91,""))</x:f>
      </x:c>
      <x:c r="J91" s="14" t="str">
        <x:f>IF(A91="","",IF(ISNUMBER(I91),IF(I91&lt;=2,"Niedrig",IF(I91&lt;=4,"Mittel","Hoch")),"Bewertung fehlt"))</x:f>
      </x:c>
      <x:c r="K91" s="12"/>
      <x:c r="L91" s="12"/>
      <x:c r="M91" s="12"/>
      <x:c r="N91" s="23"/>
      <x:c r="O91" s="12"/>
      <x:c r="Q91" s="7" t="n">
        <x:f>IF(AND(A91&lt;&gt;"",OR(M91="Offen",M91="In Bewertung",M91="Maßnahmen laufen",M91="Überwachen")),1,0)</x:f>
        <x:v>0</x:v>
      </x:c>
      <x:c r="R91" s="7" t="n">
        <x:f>IF(AND(Q91=1,ISNUMBER(I91),I91&gt;=6),I91*1000+107-ROW(),0)</x:f>
        <x:v>0</x:v>
      </x:c>
    </x:row>
    <x:row r="92" ht="25" customHeight="1">
      <x:c r="A92" s="12"/>
      <x:c r="B92" s="12"/>
      <x:c r="C92" s="12"/>
      <x:c r="D92" s="13"/>
      <x:c r="E92" s="13"/>
      <x:c r="F92" s="14" t="str">
        <x:f>IF(A92="","",IF(AND(ISNUMBER(D92),ISNUMBER(E92),D92&gt;=1,D92&lt;=3,E92&gt;=1,E92&lt;=3,MOD(D92,1)=0,MOD(E92,1)=0),D92*E92,""))</x:f>
      </x:c>
      <x:c r="G92" s="13"/>
      <x:c r="H92" s="13"/>
      <x:c r="I92" s="14" t="str">
        <x:f>IF(A92="","",IF(AND(ISNUMBER(G92),ISNUMBER(H92),G92&gt;=1,G92&lt;=3,H92&gt;=1,H92&lt;=3,MOD(G92,1)=0,MOD(H92,1)=0),G92*H92,""))</x:f>
      </x:c>
      <x:c r="J92" s="14" t="str">
        <x:f>IF(A92="","",IF(ISNUMBER(I92),IF(I92&lt;=2,"Niedrig",IF(I92&lt;=4,"Mittel","Hoch")),"Bewertung fehlt"))</x:f>
      </x:c>
      <x:c r="K92" s="12"/>
      <x:c r="L92" s="12"/>
      <x:c r="M92" s="12"/>
      <x:c r="N92" s="23"/>
      <x:c r="O92" s="12"/>
      <x:c r="Q92" s="7" t="n">
        <x:f>IF(AND(A92&lt;&gt;"",OR(M92="Offen",M92="In Bewertung",M92="Maßnahmen laufen",M92="Überwachen")),1,0)</x:f>
        <x:v>0</x:v>
      </x:c>
      <x:c r="R92" s="7" t="n">
        <x:f>IF(AND(Q92=1,ISNUMBER(I92),I92&gt;=6),I92*1000+107-ROW(),0)</x:f>
        <x:v>0</x:v>
      </x:c>
    </x:row>
    <x:row r="93" ht="25" customHeight="1">
      <x:c r="A93" s="12"/>
      <x:c r="B93" s="12"/>
      <x:c r="C93" s="12"/>
      <x:c r="D93" s="13"/>
      <x:c r="E93" s="13"/>
      <x:c r="F93" s="14" t="str">
        <x:f>IF(A93="","",IF(AND(ISNUMBER(D93),ISNUMBER(E93),D93&gt;=1,D93&lt;=3,E93&gt;=1,E93&lt;=3,MOD(D93,1)=0,MOD(E93,1)=0),D93*E93,""))</x:f>
      </x:c>
      <x:c r="G93" s="13"/>
      <x:c r="H93" s="13"/>
      <x:c r="I93" s="14" t="str">
        <x:f>IF(A93="","",IF(AND(ISNUMBER(G93),ISNUMBER(H93),G93&gt;=1,G93&lt;=3,H93&gt;=1,H93&lt;=3,MOD(G93,1)=0,MOD(H93,1)=0),G93*H93,""))</x:f>
      </x:c>
      <x:c r="J93" s="14" t="str">
        <x:f>IF(A93="","",IF(ISNUMBER(I93),IF(I93&lt;=2,"Niedrig",IF(I93&lt;=4,"Mittel","Hoch")),"Bewertung fehlt"))</x:f>
      </x:c>
      <x:c r="K93" s="12"/>
      <x:c r="L93" s="12"/>
      <x:c r="M93" s="12"/>
      <x:c r="N93" s="23"/>
      <x:c r="O93" s="12"/>
      <x:c r="Q93" s="7" t="n">
        <x:f>IF(AND(A93&lt;&gt;"",OR(M93="Offen",M93="In Bewertung",M93="Maßnahmen laufen",M93="Überwachen")),1,0)</x:f>
        <x:v>0</x:v>
      </x:c>
      <x:c r="R93" s="7" t="n">
        <x:f>IF(AND(Q93=1,ISNUMBER(I93),I93&gt;=6),I93*1000+107-ROW(),0)</x:f>
        <x:v>0</x:v>
      </x:c>
    </x:row>
    <x:row r="94" ht="25" customHeight="1">
      <x:c r="A94" s="12"/>
      <x:c r="B94" s="12"/>
      <x:c r="C94" s="12"/>
      <x:c r="D94" s="13"/>
      <x:c r="E94" s="13"/>
      <x:c r="F94" s="14" t="str">
        <x:f>IF(A94="","",IF(AND(ISNUMBER(D94),ISNUMBER(E94),D94&gt;=1,D94&lt;=3,E94&gt;=1,E94&lt;=3,MOD(D94,1)=0,MOD(E94,1)=0),D94*E94,""))</x:f>
      </x:c>
      <x:c r="G94" s="13"/>
      <x:c r="H94" s="13"/>
      <x:c r="I94" s="14" t="str">
        <x:f>IF(A94="","",IF(AND(ISNUMBER(G94),ISNUMBER(H94),G94&gt;=1,G94&lt;=3,H94&gt;=1,H94&lt;=3,MOD(G94,1)=0,MOD(H94,1)=0),G94*H94,""))</x:f>
      </x:c>
      <x:c r="J94" s="14" t="str">
        <x:f>IF(A94="","",IF(ISNUMBER(I94),IF(I94&lt;=2,"Niedrig",IF(I94&lt;=4,"Mittel","Hoch")),"Bewertung fehlt"))</x:f>
      </x:c>
      <x:c r="K94" s="12"/>
      <x:c r="L94" s="12"/>
      <x:c r="M94" s="12"/>
      <x:c r="N94" s="23"/>
      <x:c r="O94" s="12"/>
      <x:c r="Q94" s="7" t="n">
        <x:f>IF(AND(A94&lt;&gt;"",OR(M94="Offen",M94="In Bewertung",M94="Maßnahmen laufen",M94="Überwachen")),1,0)</x:f>
        <x:v>0</x:v>
      </x:c>
      <x:c r="R94" s="7" t="n">
        <x:f>IF(AND(Q94=1,ISNUMBER(I94),I94&gt;=6),I94*1000+107-ROW(),0)</x:f>
        <x:v>0</x:v>
      </x:c>
    </x:row>
    <x:row r="95" ht="25" customHeight="1">
      <x:c r="A95" s="12"/>
      <x:c r="B95" s="12"/>
      <x:c r="C95" s="12"/>
      <x:c r="D95" s="13"/>
      <x:c r="E95" s="13"/>
      <x:c r="F95" s="14" t="str">
        <x:f>IF(A95="","",IF(AND(ISNUMBER(D95),ISNUMBER(E95),D95&gt;=1,D95&lt;=3,E95&gt;=1,E95&lt;=3,MOD(D95,1)=0,MOD(E95,1)=0),D95*E95,""))</x:f>
      </x:c>
      <x:c r="G95" s="13"/>
      <x:c r="H95" s="13"/>
      <x:c r="I95" s="14" t="str">
        <x:f>IF(A95="","",IF(AND(ISNUMBER(G95),ISNUMBER(H95),G95&gt;=1,G95&lt;=3,H95&gt;=1,H95&lt;=3,MOD(G95,1)=0,MOD(H95,1)=0),G95*H95,""))</x:f>
      </x:c>
      <x:c r="J95" s="14" t="str">
        <x:f>IF(A95="","",IF(ISNUMBER(I95),IF(I95&lt;=2,"Niedrig",IF(I95&lt;=4,"Mittel","Hoch")),"Bewertung fehlt"))</x:f>
      </x:c>
      <x:c r="K95" s="12"/>
      <x:c r="L95" s="12"/>
      <x:c r="M95" s="12"/>
      <x:c r="N95" s="23"/>
      <x:c r="O95" s="12"/>
      <x:c r="Q95" s="7" t="n">
        <x:f>IF(AND(A95&lt;&gt;"",OR(M95="Offen",M95="In Bewertung",M95="Maßnahmen laufen",M95="Überwachen")),1,0)</x:f>
        <x:v>0</x:v>
      </x:c>
      <x:c r="R95" s="7" t="n">
        <x:f>IF(AND(Q95=1,ISNUMBER(I95),I95&gt;=6),I95*1000+107-ROW(),0)</x:f>
        <x:v>0</x:v>
      </x:c>
    </x:row>
    <x:row r="96" ht="25" customHeight="1">
      <x:c r="A96" s="12"/>
      <x:c r="B96" s="12"/>
      <x:c r="C96" s="12"/>
      <x:c r="D96" s="13"/>
      <x:c r="E96" s="13"/>
      <x:c r="F96" s="14" t="str">
        <x:f>IF(A96="","",IF(AND(ISNUMBER(D96),ISNUMBER(E96),D96&gt;=1,D96&lt;=3,E96&gt;=1,E96&lt;=3,MOD(D96,1)=0,MOD(E96,1)=0),D96*E96,""))</x:f>
      </x:c>
      <x:c r="G96" s="13"/>
      <x:c r="H96" s="13"/>
      <x:c r="I96" s="14" t="str">
        <x:f>IF(A96="","",IF(AND(ISNUMBER(G96),ISNUMBER(H96),G96&gt;=1,G96&lt;=3,H96&gt;=1,H96&lt;=3,MOD(G96,1)=0,MOD(H96,1)=0),G96*H96,""))</x:f>
      </x:c>
      <x:c r="J96" s="14" t="str">
        <x:f>IF(A96="","",IF(ISNUMBER(I96),IF(I96&lt;=2,"Niedrig",IF(I96&lt;=4,"Mittel","Hoch")),"Bewertung fehlt"))</x:f>
      </x:c>
      <x:c r="K96" s="12"/>
      <x:c r="L96" s="12"/>
      <x:c r="M96" s="12"/>
      <x:c r="N96" s="23"/>
      <x:c r="O96" s="12"/>
      <x:c r="Q96" s="7" t="n">
        <x:f>IF(AND(A96&lt;&gt;"",OR(M96="Offen",M96="In Bewertung",M96="Maßnahmen laufen",M96="Überwachen")),1,0)</x:f>
        <x:v>0</x:v>
      </x:c>
      <x:c r="R96" s="7" t="n">
        <x:f>IF(AND(Q96=1,ISNUMBER(I96),I96&gt;=6),I96*1000+107-ROW(),0)</x:f>
        <x:v>0</x:v>
      </x:c>
    </x:row>
    <x:row r="97" ht="25" customHeight="1">
      <x:c r="A97" s="12"/>
      <x:c r="B97" s="12"/>
      <x:c r="C97" s="12"/>
      <x:c r="D97" s="13"/>
      <x:c r="E97" s="13"/>
      <x:c r="F97" s="14" t="str">
        <x:f>IF(A97="","",IF(AND(ISNUMBER(D97),ISNUMBER(E97),D97&gt;=1,D97&lt;=3,E97&gt;=1,E97&lt;=3,MOD(D97,1)=0,MOD(E97,1)=0),D97*E97,""))</x:f>
      </x:c>
      <x:c r="G97" s="13"/>
      <x:c r="H97" s="13"/>
      <x:c r="I97" s="14" t="str">
        <x:f>IF(A97="","",IF(AND(ISNUMBER(G97),ISNUMBER(H97),G97&gt;=1,G97&lt;=3,H97&gt;=1,H97&lt;=3,MOD(G97,1)=0,MOD(H97,1)=0),G97*H97,""))</x:f>
      </x:c>
      <x:c r="J97" s="14" t="str">
        <x:f>IF(A97="","",IF(ISNUMBER(I97),IF(I97&lt;=2,"Niedrig",IF(I97&lt;=4,"Mittel","Hoch")),"Bewertung fehlt"))</x:f>
      </x:c>
      <x:c r="K97" s="12"/>
      <x:c r="L97" s="12"/>
      <x:c r="M97" s="12"/>
      <x:c r="N97" s="23"/>
      <x:c r="O97" s="12"/>
      <x:c r="Q97" s="7" t="n">
        <x:f>IF(AND(A97&lt;&gt;"",OR(M97="Offen",M97="In Bewertung",M97="Maßnahmen laufen",M97="Überwachen")),1,0)</x:f>
        <x:v>0</x:v>
      </x:c>
      <x:c r="R97" s="7" t="n">
        <x:f>IF(AND(Q97=1,ISNUMBER(I97),I97&gt;=6),I97*1000+107-ROW(),0)</x:f>
        <x:v>0</x:v>
      </x:c>
    </x:row>
    <x:row r="98" ht="25" customHeight="1">
      <x:c r="A98" s="12"/>
      <x:c r="B98" s="12"/>
      <x:c r="C98" s="12"/>
      <x:c r="D98" s="13"/>
      <x:c r="E98" s="13"/>
      <x:c r="F98" s="14" t="str">
        <x:f>IF(A98="","",IF(AND(ISNUMBER(D98),ISNUMBER(E98),D98&gt;=1,D98&lt;=3,E98&gt;=1,E98&lt;=3,MOD(D98,1)=0,MOD(E98,1)=0),D98*E98,""))</x:f>
      </x:c>
      <x:c r="G98" s="13"/>
      <x:c r="H98" s="13"/>
      <x:c r="I98" s="14" t="str">
        <x:f>IF(A98="","",IF(AND(ISNUMBER(G98),ISNUMBER(H98),G98&gt;=1,G98&lt;=3,H98&gt;=1,H98&lt;=3,MOD(G98,1)=0,MOD(H98,1)=0),G98*H98,""))</x:f>
      </x:c>
      <x:c r="J98" s="14" t="str">
        <x:f>IF(A98="","",IF(ISNUMBER(I98),IF(I98&lt;=2,"Niedrig",IF(I98&lt;=4,"Mittel","Hoch")),"Bewertung fehlt"))</x:f>
      </x:c>
      <x:c r="K98" s="12"/>
      <x:c r="L98" s="12"/>
      <x:c r="M98" s="12"/>
      <x:c r="N98" s="23"/>
      <x:c r="O98" s="12"/>
      <x:c r="Q98" s="7" t="n">
        <x:f>IF(AND(A98&lt;&gt;"",OR(M98="Offen",M98="In Bewertung",M98="Maßnahmen laufen",M98="Überwachen")),1,0)</x:f>
        <x:v>0</x:v>
      </x:c>
      <x:c r="R98" s="7" t="n">
        <x:f>IF(AND(Q98=1,ISNUMBER(I98),I98&gt;=6),I98*1000+107-ROW(),0)</x:f>
        <x:v>0</x:v>
      </x:c>
    </x:row>
    <x:row r="99" ht="25" customHeight="1">
      <x:c r="A99" s="12"/>
      <x:c r="B99" s="12"/>
      <x:c r="C99" s="12"/>
      <x:c r="D99" s="13"/>
      <x:c r="E99" s="13"/>
      <x:c r="F99" s="14" t="str">
        <x:f>IF(A99="","",IF(AND(ISNUMBER(D99),ISNUMBER(E99),D99&gt;=1,D99&lt;=3,E99&gt;=1,E99&lt;=3,MOD(D99,1)=0,MOD(E99,1)=0),D99*E99,""))</x:f>
      </x:c>
      <x:c r="G99" s="13"/>
      <x:c r="H99" s="13"/>
      <x:c r="I99" s="14" t="str">
        <x:f>IF(A99="","",IF(AND(ISNUMBER(G99),ISNUMBER(H99),G99&gt;=1,G99&lt;=3,H99&gt;=1,H99&lt;=3,MOD(G99,1)=0,MOD(H99,1)=0),G99*H99,""))</x:f>
      </x:c>
      <x:c r="J99" s="14" t="str">
        <x:f>IF(A99="","",IF(ISNUMBER(I99),IF(I99&lt;=2,"Niedrig",IF(I99&lt;=4,"Mittel","Hoch")),"Bewertung fehlt"))</x:f>
      </x:c>
      <x:c r="K99" s="12"/>
      <x:c r="L99" s="12"/>
      <x:c r="M99" s="12"/>
      <x:c r="N99" s="23"/>
      <x:c r="O99" s="12"/>
      <x:c r="Q99" s="7" t="n">
        <x:f>IF(AND(A99&lt;&gt;"",OR(M99="Offen",M99="In Bewertung",M99="Maßnahmen laufen",M99="Überwachen")),1,0)</x:f>
        <x:v>0</x:v>
      </x:c>
      <x:c r="R99" s="7" t="n">
        <x:f>IF(AND(Q99=1,ISNUMBER(I99),I99&gt;=6),I99*1000+107-ROW(),0)</x:f>
        <x:v>0</x:v>
      </x:c>
    </x:row>
    <x:row r="100" ht="25" customHeight="1">
      <x:c r="A100" s="12"/>
      <x:c r="B100" s="12"/>
      <x:c r="C100" s="12"/>
      <x:c r="D100" s="13"/>
      <x:c r="E100" s="13"/>
      <x:c r="F100" s="14" t="str">
        <x:f>IF(A100="","",IF(AND(ISNUMBER(D100),ISNUMBER(E100),D100&gt;=1,D100&lt;=3,E100&gt;=1,E100&lt;=3,MOD(D100,1)=0,MOD(E100,1)=0),D100*E100,""))</x:f>
      </x:c>
      <x:c r="G100" s="13"/>
      <x:c r="H100" s="13"/>
      <x:c r="I100" s="14" t="str">
        <x:f>IF(A100="","",IF(AND(ISNUMBER(G100),ISNUMBER(H100),G100&gt;=1,G100&lt;=3,H100&gt;=1,H100&lt;=3,MOD(G100,1)=0,MOD(H100,1)=0),G100*H100,""))</x:f>
      </x:c>
      <x:c r="J100" s="14" t="str">
        <x:f>IF(A100="","",IF(ISNUMBER(I100),IF(I100&lt;=2,"Niedrig",IF(I100&lt;=4,"Mittel","Hoch")),"Bewertung fehlt"))</x:f>
      </x:c>
      <x:c r="K100" s="12"/>
      <x:c r="L100" s="12"/>
      <x:c r="M100" s="12"/>
      <x:c r="N100" s="23"/>
      <x:c r="O100" s="12"/>
      <x:c r="Q100" s="7" t="n">
        <x:f>IF(AND(A100&lt;&gt;"",OR(M100="Offen",M100="In Bewertung",M100="Maßnahmen laufen",M100="Überwachen")),1,0)</x:f>
        <x:v>0</x:v>
      </x:c>
      <x:c r="R100" s="7" t="n">
        <x:f>IF(AND(Q100=1,ISNUMBER(I100),I100&gt;=6),I100*1000+107-ROW(),0)</x:f>
        <x:v>0</x:v>
      </x:c>
    </x:row>
    <x:row r="101" ht="25" customHeight="1">
      <x:c r="A101" s="12"/>
      <x:c r="B101" s="12"/>
      <x:c r="C101" s="12"/>
      <x:c r="D101" s="13"/>
      <x:c r="E101" s="13"/>
      <x:c r="F101" s="14" t="str">
        <x:f>IF(A101="","",IF(AND(ISNUMBER(D101),ISNUMBER(E101),D101&gt;=1,D101&lt;=3,E101&gt;=1,E101&lt;=3,MOD(D101,1)=0,MOD(E101,1)=0),D101*E101,""))</x:f>
      </x:c>
      <x:c r="G101" s="13"/>
      <x:c r="H101" s="13"/>
      <x:c r="I101" s="14" t="str">
        <x:f>IF(A101="","",IF(AND(ISNUMBER(G101),ISNUMBER(H101),G101&gt;=1,G101&lt;=3,H101&gt;=1,H101&lt;=3,MOD(G101,1)=0,MOD(H101,1)=0),G101*H101,""))</x:f>
      </x:c>
      <x:c r="J101" s="14" t="str">
        <x:f>IF(A101="","",IF(ISNUMBER(I101),IF(I101&lt;=2,"Niedrig",IF(I101&lt;=4,"Mittel","Hoch")),"Bewertung fehlt"))</x:f>
      </x:c>
      <x:c r="K101" s="12"/>
      <x:c r="L101" s="12"/>
      <x:c r="M101" s="12"/>
      <x:c r="N101" s="23"/>
      <x:c r="O101" s="12"/>
      <x:c r="Q101" s="7" t="n">
        <x:f>IF(AND(A101&lt;&gt;"",OR(M101="Offen",M101="In Bewertung",M101="Maßnahmen laufen",M101="Überwachen")),1,0)</x:f>
        <x:v>0</x:v>
      </x:c>
      <x:c r="R101" s="7" t="n">
        <x:f>IF(AND(Q101=1,ISNUMBER(I101),I101&gt;=6),I101*1000+107-ROW(),0)</x:f>
        <x:v>0</x:v>
      </x:c>
    </x:row>
    <x:row r="102" ht="25" customHeight="1">
      <x:c r="A102" s="12"/>
      <x:c r="B102" s="12"/>
      <x:c r="C102" s="12"/>
      <x:c r="D102" s="13"/>
      <x:c r="E102" s="13"/>
      <x:c r="F102" s="14" t="str">
        <x:f>IF(A102="","",IF(AND(ISNUMBER(D102),ISNUMBER(E102),D102&gt;=1,D102&lt;=3,E102&gt;=1,E102&lt;=3,MOD(D102,1)=0,MOD(E102,1)=0),D102*E102,""))</x:f>
      </x:c>
      <x:c r="G102" s="13"/>
      <x:c r="H102" s="13"/>
      <x:c r="I102" s="14" t="str">
        <x:f>IF(A102="","",IF(AND(ISNUMBER(G102),ISNUMBER(H102),G102&gt;=1,G102&lt;=3,H102&gt;=1,H102&lt;=3,MOD(G102,1)=0,MOD(H102,1)=0),G102*H102,""))</x:f>
      </x:c>
      <x:c r="J102" s="14" t="str">
        <x:f>IF(A102="","",IF(ISNUMBER(I102),IF(I102&lt;=2,"Niedrig",IF(I102&lt;=4,"Mittel","Hoch")),"Bewertung fehlt"))</x:f>
      </x:c>
      <x:c r="K102" s="12"/>
      <x:c r="L102" s="12"/>
      <x:c r="M102" s="12"/>
      <x:c r="N102" s="23"/>
      <x:c r="O102" s="12"/>
      <x:c r="Q102" s="7" t="n">
        <x:f>IF(AND(A102&lt;&gt;"",OR(M102="Offen",M102="In Bewertung",M102="Maßnahmen laufen",M102="Überwachen")),1,0)</x:f>
        <x:v>0</x:v>
      </x:c>
      <x:c r="R102" s="7" t="n">
        <x:f>IF(AND(Q102=1,ISNUMBER(I102),I102&gt;=6),I102*1000+107-ROW(),0)</x:f>
        <x:v>0</x:v>
      </x:c>
    </x:row>
    <x:row r="103" ht="25" customHeight="1">
      <x:c r="A103" s="12"/>
      <x:c r="B103" s="12"/>
      <x:c r="C103" s="12"/>
      <x:c r="D103" s="13"/>
      <x:c r="E103" s="13"/>
      <x:c r="F103" s="14" t="str">
        <x:f>IF(A103="","",IF(AND(ISNUMBER(D103),ISNUMBER(E103),D103&gt;=1,D103&lt;=3,E103&gt;=1,E103&lt;=3,MOD(D103,1)=0,MOD(E103,1)=0),D103*E103,""))</x:f>
      </x:c>
      <x:c r="G103" s="13"/>
      <x:c r="H103" s="13"/>
      <x:c r="I103" s="14" t="str">
        <x:f>IF(A103="","",IF(AND(ISNUMBER(G103),ISNUMBER(H103),G103&gt;=1,G103&lt;=3,H103&gt;=1,H103&lt;=3,MOD(G103,1)=0,MOD(H103,1)=0),G103*H103,""))</x:f>
      </x:c>
      <x:c r="J103" s="14" t="str">
        <x:f>IF(A103="","",IF(ISNUMBER(I103),IF(I103&lt;=2,"Niedrig",IF(I103&lt;=4,"Mittel","Hoch")),"Bewertung fehlt"))</x:f>
      </x:c>
      <x:c r="K103" s="12"/>
      <x:c r="L103" s="12"/>
      <x:c r="M103" s="12"/>
      <x:c r="N103" s="23"/>
      <x:c r="O103" s="12"/>
      <x:c r="Q103" s="7" t="n">
        <x:f>IF(AND(A103&lt;&gt;"",OR(M103="Offen",M103="In Bewertung",M103="Maßnahmen laufen",M103="Überwachen")),1,0)</x:f>
        <x:v>0</x:v>
      </x:c>
      <x:c r="R103" s="7" t="n">
        <x:f>IF(AND(Q103=1,ISNUMBER(I103),I103&gt;=6),I103*1000+107-ROW(),0)</x:f>
        <x:v>0</x:v>
      </x:c>
    </x:row>
    <x:row r="104" ht="25" customHeight="1">
      <x:c r="A104" s="12"/>
      <x:c r="B104" s="12"/>
      <x:c r="C104" s="12"/>
      <x:c r="D104" s="13"/>
      <x:c r="E104" s="13"/>
      <x:c r="F104" s="14" t="str">
        <x:f>IF(A104="","",IF(AND(ISNUMBER(D104),ISNUMBER(E104),D104&gt;=1,D104&lt;=3,E104&gt;=1,E104&lt;=3,MOD(D104,1)=0,MOD(E104,1)=0),D104*E104,""))</x:f>
      </x:c>
      <x:c r="G104" s="13"/>
      <x:c r="H104" s="13"/>
      <x:c r="I104" s="14" t="str">
        <x:f>IF(A104="","",IF(AND(ISNUMBER(G104),ISNUMBER(H104),G104&gt;=1,G104&lt;=3,H104&gt;=1,H104&lt;=3,MOD(G104,1)=0,MOD(H104,1)=0),G104*H104,""))</x:f>
      </x:c>
      <x:c r="J104" s="14" t="str">
        <x:f>IF(A104="","",IF(ISNUMBER(I104),IF(I104&lt;=2,"Niedrig",IF(I104&lt;=4,"Mittel","Hoch")),"Bewertung fehlt"))</x:f>
      </x:c>
      <x:c r="K104" s="12"/>
      <x:c r="L104" s="12"/>
      <x:c r="M104" s="12"/>
      <x:c r="N104" s="23"/>
      <x:c r="O104" s="12"/>
      <x:c r="Q104" s="7" t="n">
        <x:f>IF(AND(A104&lt;&gt;"",OR(M104="Offen",M104="In Bewertung",M104="Maßnahmen laufen",M104="Überwachen")),1,0)</x:f>
        <x:v>0</x:v>
      </x:c>
      <x:c r="R104" s="7" t="n">
        <x:f>IF(AND(Q104=1,ISNUMBER(I104),I104&gt;=6),I104*1000+107-ROW(),0)</x:f>
        <x:v>0</x:v>
      </x:c>
    </x:row>
    <x:row r="105" ht="25" customHeight="1">
      <x:c r="A105" s="12"/>
      <x:c r="B105" s="12"/>
      <x:c r="C105" s="12"/>
      <x:c r="D105" s="13"/>
      <x:c r="E105" s="13"/>
      <x:c r="F105" s="14" t="str">
        <x:f>IF(A105="","",IF(AND(ISNUMBER(D105),ISNUMBER(E105),D105&gt;=1,D105&lt;=3,E105&gt;=1,E105&lt;=3,MOD(D105,1)=0,MOD(E105,1)=0),D105*E105,""))</x:f>
      </x:c>
      <x:c r="G105" s="13"/>
      <x:c r="H105" s="13"/>
      <x:c r="I105" s="14" t="str">
        <x:f>IF(A105="","",IF(AND(ISNUMBER(G105),ISNUMBER(H105),G105&gt;=1,G105&lt;=3,H105&gt;=1,H105&lt;=3,MOD(G105,1)=0,MOD(H105,1)=0),G105*H105,""))</x:f>
      </x:c>
      <x:c r="J105" s="14" t="str">
        <x:f>IF(A105="","",IF(ISNUMBER(I105),IF(I105&lt;=2,"Niedrig",IF(I105&lt;=4,"Mittel","Hoch")),"Bewertung fehlt"))</x:f>
      </x:c>
      <x:c r="K105" s="12"/>
      <x:c r="L105" s="12"/>
      <x:c r="M105" s="12"/>
      <x:c r="N105" s="23"/>
      <x:c r="O105" s="12"/>
      <x:c r="Q105" s="7" t="n">
        <x:f>IF(AND(A105&lt;&gt;"",OR(M105="Offen",M105="In Bewertung",M105="Maßnahmen laufen",M105="Überwachen")),1,0)</x:f>
        <x:v>0</x:v>
      </x:c>
      <x:c r="R105" s="7" t="n">
        <x:f>IF(AND(Q105=1,ISNUMBER(I105),I105&gt;=6),I105*1000+107-ROW(),0)</x:f>
        <x:v>0</x:v>
      </x:c>
    </x:row>
    <x:row r="106" ht="25" customHeight="1">
      <x:c r="A106" s="12" t="str"/>
      <x:c r="B106" s="12"/>
      <x:c r="C106" s="12"/>
      <x:c r="D106" s="13"/>
      <x:c r="E106" s="13"/>
      <x:c r="F106" s="14" t="str">
        <x:f>IF(A106="","",IF(AND(ISNUMBER(D106),ISNUMBER(E106),D106&gt;=1,D106&lt;=3,E106&gt;=1,E106&lt;=3,MOD(D106,1)=0,MOD(E106,1)=0),D106*E106,""))</x:f>
      </x:c>
      <x:c r="G106" s="13" t="str"/>
      <x:c r="H106" s="13" t="str"/>
      <x:c r="I106" s="14" t="str">
        <x:f>IF(A106="","",IF(AND(ISNUMBER(G106),ISNUMBER(H106),G106&gt;=1,G106&lt;=3,H106&gt;=1,H106&lt;=3,MOD(G106,1)=0,MOD(H106,1)=0),G106*H106,""))</x:f>
      </x:c>
      <x:c r="J106" s="14" t="str">
        <x:f>IF(A106="","",IF(ISNUMBER(I106),IF(I106&lt;=2,"Niedrig",IF(I106&lt;=4,"Mittel","Hoch")),"Bewertung fehlt"))</x:f>
      </x:c>
      <x:c r="K106" s="12"/>
      <x:c r="L106" s="12"/>
      <x:c r="M106" s="12" t="str"/>
      <x:c r="N106" s="23"/>
      <x:c r="O106" s="12"/>
      <x:c r="Q106" s="7" t="n">
        <x:f>IF(AND(A106&lt;&gt;"",OR(M106="Offen",M106="In Bewertung",M106="Maßnahmen laufen",M106="Überwachen")),1,0)</x:f>
        <x:v>0</x:v>
      </x:c>
      <x:c r="R106" s="7" t="n">
        <x:f>IF(AND(Q106=1,ISNUMBER(I106),I106&gt;=6),I106*1000+107-ROW(),0)</x:f>
        <x:v>0</x:v>
      </x:c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</x:row>
    <x:row r="108" ht="2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</x:row>
    <x:row r="110" ht="2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</x:row>
  </x:sheetData>
  <x:mergeCells>
    <x:mergeCell ref="A3:O3"/>
    <x:mergeCell ref="A4:O4"/>
  </x:mergeCells>
  <x:conditionalFormatting sqref="F7:F106">
    <x:cfRule type="cellIs" dxfId="0" priority="1" operator="between">
      <x:formula>1</x:formula>
      <x:formula>2</x:formula>
    </x:cfRule>
    <x:cfRule type="cellIs" dxfId="2" priority="3" operator="between">
      <x:formula>3</x:formula>
      <x:formula>4</x:formula>
    </x:cfRule>
    <x:cfRule type="cellIs" dxfId="4" priority="5" operator="between">
      <x:formula>6</x:formula>
      <x:formula>9</x:formula>
    </x:cfRule>
  </x:conditionalFormatting>
  <x:conditionalFormatting sqref="I7:I106">
    <x:cfRule type="cellIs" dxfId="1" priority="2" operator="between">
      <x:formula>1</x:formula>
      <x:formula>2</x:formula>
    </x:cfRule>
    <x:cfRule type="cellIs" dxfId="3" priority="4" operator="between">
      <x:formula>3</x:formula>
      <x:formula>4</x:formula>
    </x:cfRule>
    <x:cfRule type="cellIs" dxfId="5" priority="6" operator="between">
      <x:formula>6</x:formula>
      <x:formula>9</x:formula>
    </x:cfRule>
  </x:conditionalFormatting>
  <x:conditionalFormatting sqref="J7:J106">
    <x:cfRule type="expression" dxfId="6" priority="7">
      <x:formula>J7="Niedrig"</x:formula>
    </x:cfRule>
    <x:cfRule type="expression" dxfId="7" priority="8">
      <x:formula>J7="Mittel"</x:formula>
    </x:cfRule>
    <x:cfRule type="expression" dxfId="8" priority="9">
      <x:formula>J7="Hoch"</x:formula>
    </x:cfRule>
  </x:conditionalFormatting>
  <x:dataValidations count="5">
    <x:dataValidation type="list" sqref="D7:D106" showErrorMessage="1" errorStyle="stop" errorTitle="Ungültige Eingabe" error="Bitte einen Wert aus der Auswahlliste verwenden." allowBlank="1">
      <x:formula1>"1,2,3"</x:formula1>
    </x:dataValidation>
    <x:dataValidation type="list" sqref="E7:E106" showErrorMessage="1" errorStyle="stop" errorTitle="Ungültige Eingabe" error="Bitte einen Wert aus der Auswahlliste verwenden." allowBlank="1">
      <x:formula1>"1,2,3"</x:formula1>
    </x:dataValidation>
    <x:dataValidation type="list" sqref="G7:G106" showErrorMessage="1" errorStyle="stop" errorTitle="Ungültige Eingabe" error="Bitte einen Wert aus der Auswahlliste verwenden." allowBlank="1">
      <x:formula1>"1,2,3"</x:formula1>
    </x:dataValidation>
    <x:dataValidation type="list" sqref="H7:H106" showErrorMessage="1" errorStyle="stop" errorTitle="Ungültige Eingabe" error="Bitte einen Wert aus der Auswahlliste verwenden." allowBlank="1">
      <x:formula1>"1,2,3"</x:formula1>
    </x:dataValidation>
    <x:dataValidation type="list" sqref="M7:M106" showErrorMessage="1" errorStyle="stop" errorTitle="Ungültige Eingabe" error="Bitte einen Wert aus der Auswahlliste verwenden." allowBlank="1">
      <x:formula1>"Offen,In Bewertung,Maßnahmen laufen,Überwachen,Geschlossen,Eingetreten"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14e3893174c4cf1"/>
  </x:tableParts>
</x:worksheet>
</file>

<file path=xl/worksheets/sheet2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13" hidden="0" customWidth="1"/>
    <x:col min="2" max="2" width="13" hidden="0" customWidth="1"/>
    <x:col min="3" max="3" width="27" hidden="0" customWidth="1"/>
    <x:col min="4" max="4" width="13" hidden="0" customWidth="1"/>
    <x:col min="5" max="5" width="26" hidden="0" customWidth="1"/>
    <x:col min="6" max="6" width="21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28" hidden="0" customWidth="1"/>
    <x:col min="15" max="15" width="13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25" customHeight="1">
      <x:c r="A2" s="2"/>
      <x:c r="B2" s="3" t="str">
        <x:v>Risikodiagramm &amp; Übersicht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25" customHeight="1">
      <x:c r="A3" s="2"/>
      <x:c r="B3" s="2" t="str">
        <x:v>Aktuelle Bewertungen · Gleiche Positionen: eine Bubble pro Feld; Zahl = Anzahl, IDs stehen in der Zuordnung.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38" customHeight="1">
      <x:c r="A5" s="2"/>
      <x:c r="B5" s="17" t="str">
        <x:v>Aktiv gesamt</x:v>
      </x:c>
      <x:c r="C5" s="17" t="str">
        <x:v>Niedrig (1–2)</x:v>
      </x:c>
      <x:c r="D5" s="17" t="str">
        <x:v>Mittel (3–4)</x:v>
      </x:c>
      <x:c r="E5" s="17" t="str">
        <x:v>Hoch (6–9)</x:v>
      </x:c>
      <x:c r="F5" s="2"/>
      <x:c r="G5" s="2" t="str">
        <x:v>Aktive Risiken ohne aktuelle Bewertung</x:v>
      </x:c>
      <x:c r="H5" s="2"/>
      <x:c r="I5" s="2"/>
      <x:c r="J5" s="2"/>
      <x:c r="K5" s="2"/>
      <x:c r="L5" s="2"/>
      <x:c r="M5" s="2"/>
      <x:c r="N5" s="2"/>
      <x:c r="O5" s="2"/>
    </x:row>
    <x:row r="6" ht="25" customHeight="1">
      <x:c r="A6" s="2"/>
      <x:c r="B6" s="18" t="n">
        <x:f>SUM('Risikoregister'!Q7:Q106)</x:f>
        <x:v>5</x:v>
      </x:c>
      <x:c r="C6" s="18" t="n">
        <x:f>COUNTIFS('Risikoregister'!$Q$7:$Q$106,1,'Risikoregister'!$I$7:$I$106,"&gt;=1",'Risikoregister'!$I$7:$I$106,"&lt;=2")</x:f>
        <x:v>1</x:v>
      </x:c>
      <x:c r="D6" s="18" t="n">
        <x:f>COUNTIFS('Risikoregister'!$Q$7:$Q$106,1,'Risikoregister'!$I$7:$I$106,"&gt;=3",'Risikoregister'!$I$7:$I$106,"&lt;=4")</x:f>
        <x:v>2</x:v>
      </x:c>
      <x:c r="E6" s="18" t="n">
        <x:f>COUNTIFS('Risikoregister'!$Q$7:$Q$106,1,'Risikoregister'!$I$7:$I$106,"&gt;=6",'Risikoregister'!$I$7:$I$106,"&lt;=9")</x:f>
        <x:v>2</x:v>
      </x:c>
      <x:c r="F6" s="2"/>
      <x:c r="G6" s="2" t="n">
        <x:f>B6-SUM(C6:E6)</x:f>
        <x:v>0</x:v>
      </x:c>
      <x:c r="H6" s="2"/>
      <x:c r="I6" s="2"/>
      <x:c r="J6" s="2"/>
      <x:c r="K6" s="2"/>
      <x:c r="L6" s="2"/>
      <x:c r="M6" s="2"/>
      <x:c r="N6" s="2"/>
      <x:c r="O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</x:row>
    <x:row r="8" ht="25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 t="str">
        <x:v>A ↓ / W →</x:v>
      </x:c>
      <x:c r="L8" s="2" t="n">
        <x:v>1</x:v>
      </x:c>
      <x:c r="M8" s="2" t="n">
        <x:v>2</x:v>
      </x:c>
      <x:c r="N8" s="2" t="n">
        <x:v>3</x:v>
      </x:c>
      <x:c r="O8" s="2"/>
    </x:row>
    <x:row r="9" ht="25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 t="n">
        <x:v>3</x:v>
      </x:c>
      <x:c r="L9" s="19" t="n">
        <x:f>COUNTIFS('Risikoregister'!$Q$7:$Q$106,1,'Risikoregister'!$G$7:$G$106,1,'Risikoregister'!$H$7:$H$106,3)</x:f>
        <x:v>1</x:v>
      </x:c>
      <x:c r="M9" s="20" t="n">
        <x:f>COUNTIFS('Risikoregister'!$Q$7:$Q$106,1,'Risikoregister'!$G$7:$G$106,2,'Risikoregister'!$H$7:$H$106,3)</x:f>
        <x:v>2</x:v>
      </x:c>
      <x:c r="N9" s="20" t="n">
        <x:f>COUNTIFS('Risikoregister'!$Q$7:$Q$106,1,'Risikoregister'!$G$7:$G$106,3,'Risikoregister'!$H$7:$H$106,3)</x:f>
        <x:v>0</x:v>
      </x:c>
      <x:c r="O9" s="2"/>
    </x:row>
    <x:row r="10" ht="25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 t="n">
        <x:v>2</x:v>
      </x:c>
      <x:c r="L10" s="21" t="n">
        <x:f>COUNTIFS('Risikoregister'!$Q$7:$Q$106,1,'Risikoregister'!$G$7:$G$106,1,'Risikoregister'!$H$7:$H$106,2)</x:f>
        <x:v>1</x:v>
      </x:c>
      <x:c r="M10" s="19" t="n">
        <x:f>COUNTIFS('Risikoregister'!$Q$7:$Q$106,1,'Risikoregister'!$G$7:$G$106,2,'Risikoregister'!$H$7:$H$106,2)</x:f>
        <x:v>1</x:v>
      </x:c>
      <x:c r="N10" s="20" t="n">
        <x:f>COUNTIFS('Risikoregister'!$Q$7:$Q$106,1,'Risikoregister'!$G$7:$G$106,3,'Risikoregister'!$H$7:$H$106,2)</x:f>
        <x:v>0</x:v>
      </x:c>
      <x:c r="O10" s="2"/>
    </x:row>
    <x:row r="11" ht="25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 t="n">
        <x:v>1</x:v>
      </x:c>
      <x:c r="L11" s="21" t="n">
        <x:f>COUNTIFS('Risikoregister'!$Q$7:$Q$106,1,'Risikoregister'!$G$7:$G$106,1,'Risikoregister'!$H$7:$H$106,1)</x:f>
        <x:v>0</x:v>
      </x:c>
      <x:c r="M11" s="21" t="n">
        <x:f>COUNTIFS('Risikoregister'!$Q$7:$Q$106,1,'Risikoregister'!$G$7:$G$106,2,'Risikoregister'!$H$7:$H$106,1)</x:f>
        <x:v>0</x:v>
      </x:c>
      <x:c r="N11" s="19" t="n">
        <x:f>COUNTIFS('Risikoregister'!$Q$7:$Q$106,1,'Risikoregister'!$G$7:$G$106,3,'Risikoregister'!$H$7:$H$106,1)</x:f>
        <x:v>0</x:v>
      </x:c>
      <x:c r="O11" s="2"/>
    </x:row>
    <x:row r="12" ht="25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</x:row>
    <x:row r="13" ht="25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 t="str">
        <x:v>Zuordnung aller aktiven Risiken</x:v>
      </x:c>
      <x:c r="L13" s="2"/>
      <x:c r="M13" s="2"/>
      <x:c r="N13" s="2"/>
      <x:c r="O13" s="2"/>
    </x:row>
    <x:row r="14" ht="25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 t="str">
        <x:v>W</x:v>
      </x:c>
      <x:c r="L14" s="2" t="str">
        <x:v>A</x:v>
      </x:c>
      <x:c r="M14" s="2" t="str">
        <x:v>Anzahl</x:v>
      </x:c>
      <x:c r="N14" s="2" t="str">
        <x:v>Risiko-IDs</x:v>
      </x:c>
      <x:c r="O14" s="2"/>
    </x:row>
    <x:row r="15" ht="3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 t="n">
        <x:f>B45</x:f>
        <x:v>1</x:v>
      </x:c>
      <x:c r="L15" s="2" t="n">
        <x:f>C45</x:f>
        <x:v>3</x:v>
      </x:c>
      <x:c r="M15" s="2" t="n">
        <x:f>D45</x:f>
        <x:v>1</x:v>
      </x:c>
      <x:c r="N15" s="12" t="str">
        <x:f>IF(D45=0,"",E45)</x:f>
        <x:v>R-003</x:v>
      </x:c>
      <x:c r="O15" s="12"/>
    </x:row>
    <x:row r="16" ht="34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 t="n">
        <x:f>B46</x:f>
        <x:v>2</x:v>
      </x:c>
      <x:c r="L16" s="2" t="n">
        <x:f>C46</x:f>
        <x:v>3</x:v>
      </x:c>
      <x:c r="M16" s="2" t="n">
        <x:f>D46</x:f>
        <x:v>2</x:v>
      </x:c>
      <x:c r="N16" s="12" t="str">
        <x:f>IF(D46=0,"",E46)</x:f>
        <x:v>R-001, R-004</x:v>
      </x:c>
      <x:c r="O16" s="12"/>
    </x:row>
    <x:row r="17" ht="34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 t="n">
        <x:f>B47</x:f>
        <x:v>3</x:v>
      </x:c>
      <x:c r="L17" s="2" t="n">
        <x:f>C47</x:f>
        <x:v>3</x:v>
      </x:c>
      <x:c r="M17" s="2" t="n">
        <x:f>D47</x:f>
        <x:v>0</x:v>
      </x:c>
      <x:c r="N17" s="12" t="str">
        <x:f>IF(D47=0,"",E47)</x:f>
      </x:c>
      <x:c r="O17" s="12"/>
    </x:row>
    <x:row r="18" ht="34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 t="n">
        <x:f>B48</x:f>
        <x:v>1</x:v>
      </x:c>
      <x:c r="L18" s="2" t="n">
        <x:f>C48</x:f>
        <x:v>2</x:v>
      </x:c>
      <x:c r="M18" s="2" t="n">
        <x:f>D48</x:f>
        <x:v>1</x:v>
      </x:c>
      <x:c r="N18" s="12" t="str">
        <x:f>IF(D48=0,"",E48)</x:f>
        <x:v>R-005</x:v>
      </x:c>
      <x:c r="O18" s="12"/>
    </x:row>
    <x:row r="19" ht="34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 t="n">
        <x:f>B49</x:f>
        <x:v>2</x:v>
      </x:c>
      <x:c r="L19" s="2" t="n">
        <x:f>C49</x:f>
        <x:v>2</x:v>
      </x:c>
      <x:c r="M19" s="2" t="n">
        <x:f>D49</x:f>
        <x:v>1</x:v>
      </x:c>
      <x:c r="N19" s="12" t="str">
        <x:f>IF(D49=0,"",E49)</x:f>
        <x:v>R-002</x:v>
      </x:c>
      <x:c r="O19" s="12"/>
    </x:row>
    <x:row r="20" ht="34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 t="n">
        <x:f>B50</x:f>
        <x:v>3</x:v>
      </x:c>
      <x:c r="L20" s="2" t="n">
        <x:f>C50</x:f>
        <x:v>2</x:v>
      </x:c>
      <x:c r="M20" s="2" t="n">
        <x:f>D50</x:f>
        <x:v>0</x:v>
      </x:c>
      <x:c r="N20" s="12" t="str">
        <x:f>IF(D50=0,"",E50)</x:f>
      </x:c>
      <x:c r="O20" s="12"/>
    </x:row>
    <x:row r="21" ht="34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 t="n">
        <x:f>B51</x:f>
        <x:v>1</x:v>
      </x:c>
      <x:c r="L21" s="2" t="n">
        <x:f>C51</x:f>
        <x:v>1</x:v>
      </x:c>
      <x:c r="M21" s="2" t="n">
        <x:f>D51</x:f>
        <x:v>0</x:v>
      </x:c>
      <x:c r="N21" s="12" t="str">
        <x:f>IF(D51=0,"",E51)</x:f>
      </x:c>
      <x:c r="O21" s="12"/>
    </x:row>
    <x:row r="22" ht="34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 t="n">
        <x:f>B52</x:f>
        <x:v>2</x:v>
      </x:c>
      <x:c r="L22" s="2" t="n">
        <x:f>C52</x:f>
        <x:v>1</x:v>
      </x:c>
      <x:c r="M22" s="2" t="n">
        <x:f>D52</x:f>
        <x:v>0</x:v>
      </x:c>
      <x:c r="N22" s="12" t="str">
        <x:f>IF(D52=0,"",E52)</x:f>
      </x:c>
      <x:c r="O22" s="12"/>
    </x:row>
    <x:row r="23" ht="34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 t="n">
        <x:f>B53</x:f>
        <x:v>3</x:v>
      </x:c>
      <x:c r="L23" s="2" t="n">
        <x:f>C53</x:f>
        <x:v>1</x:v>
      </x:c>
      <x:c r="M23" s="2" t="n">
        <x:f>D53</x:f>
        <x:v>0</x:v>
      </x:c>
      <x:c r="N23" s="12" t="str">
        <x:f>IF(D53=0,"",E53)</x:f>
      </x:c>
      <x:c r="O23" s="1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</x:row>
    <x:row r="26" ht="25" customHeight="1">
      <x:c r="A26" s="2"/>
      <x:c r="B26" s="2" t="str">
        <x:v>Aktuell hohe Risiken · absteigend nach Risikowert, bei Gleichstand nach Registerreihenfolge</x:v>
      </x:c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</x:row>
    <x:row r="27" ht="25" customHeight="1">
      <x:c r="A27" s="2"/>
      <x:c r="B27" s="2" t="str">
        <x:v>ID</x:v>
      </x:c>
      <x:c r="C27" s="2" t="str">
        <x:v>Risiko / Beschreibung</x:v>
      </x:c>
      <x:c r="D27" s="2" t="str">
        <x:v>Wert</x:v>
      </x:c>
      <x:c r="E27" s="2" t="str">
        <x:v>Risk Owner</x:v>
      </x:c>
      <x:c r="F27" s="2" t="str">
        <x:v>Nächstes Review</x:v>
      </x:c>
      <x:c r="G27" s="2"/>
      <x:c r="H27" s="2"/>
      <x:c r="I27" s="2"/>
      <x:c r="J27" s="2"/>
      <x:c r="K27" s="2"/>
      <x:c r="L27" s="2"/>
      <x:c r="M27" s="2"/>
      <x:c r="N27" s="2"/>
      <x:c r="O27" s="2"/>
    </x:row>
    <x:row r="28" ht="55" customHeight="1">
      <x:c r="A28" s="2"/>
      <x:c r="B28" s="2" t="str">
        <x:f>IF(LARGE('Risikoregister'!$R$7:$R$106,1)=0,"",INDEX('Risikoregister'!$A$7:$A$106,MATCH(LARGE('Risikoregister'!$R$7:$R$106,1),'Risikoregister'!$R$7:$R$106,0)))</x:f>
        <x:v>R-001</x:v>
      </x:c>
      <x:c r="C28" s="12" t="str">
        <x:f>IF(LARGE('Risikoregister'!$R$7:$R$106,1)=0,"",INDEX('Risikoregister'!$B$7:$B$106,MATCH(LARGE('Risikoregister'!$R$7:$R$106,1),'Risikoregister'!$R$7:$R$106,0)))</x:f>
        <x:v>Rollout-Freigabe könnte verspätet erfolgen</x:v>
      </x:c>
      <x:c r="D28" s="2" t="n">
        <x:f>IF(LARGE('Risikoregister'!$R$7:$R$106,1)=0,"",INDEX('Risikoregister'!$I$7:$I$106,MATCH(LARGE('Risikoregister'!$R$7:$R$106,1),'Risikoregister'!$R$7:$R$106,0)))</x:f>
        <x:v>6</x:v>
      </x:c>
      <x:c r="E28" s="2" t="str">
        <x:f>IF(LARGE('Risikoregister'!$R$7:$R$106,1)=0,"",INDEX('Risikoregister'!$K$7:$K$106,MATCH(LARGE('Risikoregister'!$R$7:$R$106,1),'Risikoregister'!$R$7:$R$106,0)))</x:f>
        <x:v>Projektleitung</x:v>
      </x:c>
      <x:c r="F28" s="22" t="n">
        <x:f>IF(LARGE('Risikoregister'!$R$7:$R$106,1)=0,"",IF(INDEX('Risikoregister'!$N$7:$N$106,MATCH(LARGE('Risikoregister'!$R$7:$R$106,1),'Risikoregister'!$R$7:$R$106,0))=0,"",INDEX('Risikoregister'!$N$7:$N$106,MATCH(LARGE('Risikoregister'!$R$7:$R$106,1),'Risikoregister'!$R$7:$R$106,0))))</x:f>
        <x:v>46322</x:v>
      </x:c>
      <x:c r="G28" s="2"/>
      <x:c r="H28" s="2"/>
      <x:c r="I28" s="2"/>
      <x:c r="J28" s="2"/>
      <x:c r="K28" s="2"/>
      <x:c r="L28" s="2"/>
      <x:c r="M28" s="2"/>
      <x:c r="N28" s="2"/>
      <x:c r="O28" s="2"/>
    </x:row>
    <x:row r="29" ht="55" customHeight="1">
      <x:c r="A29" s="2"/>
      <x:c r="B29" s="2" t="str">
        <x:f>IF(LARGE('Risikoregister'!$R$7:$R$106,2)=0,"",INDEX('Risikoregister'!$A$7:$A$106,MATCH(LARGE('Risikoregister'!$R$7:$R$106,2),'Risikoregister'!$R$7:$R$106,0)))</x:f>
        <x:v>R-004</x:v>
      </x:c>
      <x:c r="C29" s="12" t="str">
        <x:f>IF(LARGE('Risikoregister'!$R$7:$R$106,2)=0,"",INDEX('Risikoregister'!$B$7:$B$106,MATCH(LARGE('Risikoregister'!$R$7:$R$106,2),'Risikoregister'!$R$7:$R$106,0)))</x:f>
        <x:v>Lieferung der Pilotgeräte könnte ausbleiben</x:v>
      </x:c>
      <x:c r="D29" s="2" t="n">
        <x:f>IF(LARGE('Risikoregister'!$R$7:$R$106,2)=0,"",INDEX('Risikoregister'!$I$7:$I$106,MATCH(LARGE('Risikoregister'!$R$7:$R$106,2),'Risikoregister'!$R$7:$R$106,0)))</x:f>
        <x:v>6</x:v>
      </x:c>
      <x:c r="E29" s="2" t="str">
        <x:f>IF(LARGE('Risikoregister'!$R$7:$R$106,2)=0,"",INDEX('Risikoregister'!$K$7:$K$106,MATCH(LARGE('Risikoregister'!$R$7:$R$106,2),'Risikoregister'!$R$7:$R$106,0)))</x:f>
        <x:v>Einkaufskoordination</x:v>
      </x:c>
      <x:c r="F29" s="22" t="n">
        <x:f>IF(LARGE('Risikoregister'!$R$7:$R$106,2)=0,"",IF(INDEX('Risikoregister'!$N$7:$N$106,MATCH(LARGE('Risikoregister'!$R$7:$R$106,2),'Risikoregister'!$R$7:$R$106,0))=0,"",INDEX('Risikoregister'!$N$7:$N$106,MATCH(LARGE('Risikoregister'!$R$7:$R$106,2),'Risikoregister'!$R$7:$R$106,0))))</x:f>
        <x:v>46322</x:v>
      </x:c>
      <x:c r="G29" s="2"/>
      <x:c r="H29" s="2"/>
      <x:c r="I29" s="2"/>
      <x:c r="J29" s="2"/>
      <x:c r="K29" s="2"/>
      <x:c r="L29" s="2"/>
      <x:c r="M29" s="2"/>
      <x:c r="N29" s="2"/>
      <x:c r="O29" s="2"/>
    </x:row>
    <x:row r="30" ht="55" customHeight="1">
      <x:c r="A30" s="2"/>
      <x:c r="B30" s="2" t="str">
        <x:f>IF(LARGE('Risikoregister'!$R$7:$R$106,3)=0,"",INDEX('Risikoregister'!$A$7:$A$106,MATCH(LARGE('Risikoregister'!$R$7:$R$106,3),'Risikoregister'!$R$7:$R$106,0)))</x:f>
      </x:c>
      <x:c r="C30" s="12" t="str">
        <x:f>IF(LARGE('Risikoregister'!$R$7:$R$106,3)=0,"",INDEX('Risikoregister'!$B$7:$B$106,MATCH(LARGE('Risikoregister'!$R$7:$R$106,3),'Risikoregister'!$R$7:$R$106,0)))</x:f>
      </x:c>
      <x:c r="D30" s="2" t="str">
        <x:f>IF(LARGE('Risikoregister'!$R$7:$R$106,3)=0,"",INDEX('Risikoregister'!$I$7:$I$106,MATCH(LARGE('Risikoregister'!$R$7:$R$106,3),'Risikoregister'!$R$7:$R$106,0)))</x:f>
      </x:c>
      <x:c r="E30" s="2" t="str">
        <x:f>IF(LARGE('Risikoregister'!$R$7:$R$106,3)=0,"",INDEX('Risikoregister'!$K$7:$K$106,MATCH(LARGE('Risikoregister'!$R$7:$R$106,3),'Risikoregister'!$R$7:$R$106,0)))</x:f>
      </x:c>
      <x:c r="F30" s="22" t="str">
        <x:f>IF(LARGE('Risikoregister'!$R$7:$R$106,3)=0,"",IF(INDEX('Risikoregister'!$N$7:$N$106,MATCH(LARGE('Risikoregister'!$R$7:$R$106,3),'Risikoregister'!$R$7:$R$106,0))=0,"",INDEX('Risikoregister'!$N$7:$N$106,MATCH(LARGE('Risikoregister'!$R$7:$R$106,3),'Risikoregister'!$R$7:$R$106,0))))</x:f>
      </x:c>
      <x:c r="G30" s="2"/>
      <x:c r="H30" s="2"/>
      <x:c r="I30" s="2"/>
      <x:c r="J30" s="2"/>
      <x:c r="K30" s="2"/>
      <x:c r="L30" s="2"/>
      <x:c r="M30" s="2"/>
      <x:c r="N30" s="2"/>
      <x:c r="O30" s="2"/>
    </x:row>
    <x:row r="31" ht="55" customHeight="1">
      <x:c r="A31" s="2"/>
      <x:c r="B31" s="2" t="str">
        <x:f>IF(LARGE('Risikoregister'!$R$7:$R$106,4)=0,"",INDEX('Risikoregister'!$A$7:$A$106,MATCH(LARGE('Risikoregister'!$R$7:$R$106,4),'Risikoregister'!$R$7:$R$106,0)))</x:f>
      </x:c>
      <x:c r="C31" s="12" t="str">
        <x:f>IF(LARGE('Risikoregister'!$R$7:$R$106,4)=0,"",INDEX('Risikoregister'!$B$7:$B$106,MATCH(LARGE('Risikoregister'!$R$7:$R$106,4),'Risikoregister'!$R$7:$R$106,0)))</x:f>
      </x:c>
      <x:c r="D31" s="2" t="str">
        <x:f>IF(LARGE('Risikoregister'!$R$7:$R$106,4)=0,"",INDEX('Risikoregister'!$I$7:$I$106,MATCH(LARGE('Risikoregister'!$R$7:$R$106,4),'Risikoregister'!$R$7:$R$106,0)))</x:f>
      </x:c>
      <x:c r="E31" s="2" t="str">
        <x:f>IF(LARGE('Risikoregister'!$R$7:$R$106,4)=0,"",INDEX('Risikoregister'!$K$7:$K$106,MATCH(LARGE('Risikoregister'!$R$7:$R$106,4),'Risikoregister'!$R$7:$R$106,0)))</x:f>
      </x:c>
      <x:c r="F31" s="22" t="str">
        <x:f>IF(LARGE('Risikoregister'!$R$7:$R$106,4)=0,"",IF(INDEX('Risikoregister'!$N$7:$N$106,MATCH(LARGE('Risikoregister'!$R$7:$R$106,4),'Risikoregister'!$R$7:$R$106,0))=0,"",INDEX('Risikoregister'!$N$7:$N$106,MATCH(LARGE('Risikoregister'!$R$7:$R$106,4),'Risikoregister'!$R$7:$R$106,0))))</x:f>
      </x:c>
      <x:c r="G31" s="2"/>
      <x:c r="H31" s="2"/>
      <x:c r="I31" s="2"/>
      <x:c r="J31" s="2"/>
      <x:c r="K31" s="2"/>
      <x:c r="L31" s="2"/>
      <x:c r="M31" s="2"/>
      <x:c r="N31" s="2"/>
      <x:c r="O31" s="2"/>
    </x:row>
    <x:row r="32" ht="55" customHeight="1">
      <x:c r="A32" s="2"/>
      <x:c r="B32" s="2" t="str">
        <x:f>IF(LARGE('Risikoregister'!$R$7:$R$106,5)=0,"",INDEX('Risikoregister'!$A$7:$A$106,MATCH(LARGE('Risikoregister'!$R$7:$R$106,5),'Risikoregister'!$R$7:$R$106,0)))</x:f>
      </x:c>
      <x:c r="C32" s="12" t="str">
        <x:f>IF(LARGE('Risikoregister'!$R$7:$R$106,5)=0,"",INDEX('Risikoregister'!$B$7:$B$106,MATCH(LARGE('Risikoregister'!$R$7:$R$106,5),'Risikoregister'!$R$7:$R$106,0)))</x:f>
      </x:c>
      <x:c r="D32" s="2" t="str">
        <x:f>IF(LARGE('Risikoregister'!$R$7:$R$106,5)=0,"",INDEX('Risikoregister'!$I$7:$I$106,MATCH(LARGE('Risikoregister'!$R$7:$R$106,5),'Risikoregister'!$R$7:$R$106,0)))</x:f>
      </x:c>
      <x:c r="E32" s="2" t="str">
        <x:f>IF(LARGE('Risikoregister'!$R$7:$R$106,5)=0,"",INDEX('Risikoregister'!$K$7:$K$106,MATCH(LARGE('Risikoregister'!$R$7:$R$106,5),'Risikoregister'!$R$7:$R$106,0)))</x:f>
      </x:c>
      <x:c r="F32" s="22" t="str">
        <x:f>IF(LARGE('Risikoregister'!$R$7:$R$106,5)=0,"",IF(INDEX('Risikoregister'!$N$7:$N$106,MATCH(LARGE('Risikoregister'!$R$7:$R$106,5),'Risikoregister'!$R$7:$R$106,0))=0,"",INDEX('Risikoregister'!$N$7:$N$106,MATCH(LARGE('Risikoregister'!$R$7:$R$106,5),'Risikoregister'!$R$7:$R$106,0))))</x:f>
      </x:c>
      <x:c r="G32" s="2"/>
      <x:c r="H32" s="2"/>
      <x:c r="I32" s="2"/>
      <x:c r="J32" s="2"/>
      <x:c r="K32" s="2"/>
      <x:c r="L32" s="2"/>
      <x:c r="M32" s="2"/>
      <x:c r="N32" s="2"/>
      <x:c r="O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</x:row>
    <x:row r="35" ht="25" customHeight="1">
      <x:c r="A35" s="2"/>
      <x:c r="B35" s="2" t="str">
        <x:v>Nur Status Offen / In Bewertung / Maßnahmen laufen / Überwachen zählen als aktiv. Eingetretene Risiken als Issue behandeln.</x:v>
      </x:c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</x:row>
    <x:row r="37" ht="25" customHeight="1">
      <x:c r="A37" s="2"/>
      <x:c r="B37" s="2" t="str">
        <x:v>Zeilen 44–53 sind die nachvollziehbare Diagrammdatenbasis. Sie wird automatisch aus dem Register berechnet.</x:v>
      </x:c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</x:row>
    <x:row r="44" ht="25" customHeight="1">
      <x:c r="A44" s="2"/>
      <x:c r="B44" s="24" t="str">
        <x:v>W</x:v>
      </x:c>
      <x:c r="C44" s="24" t="str">
        <x:v>A</x:v>
      </x:c>
      <x:c r="D44" s="24" t="str">
        <x:v>Anzahl</x:v>
      </x:c>
      <x:c r="E44" s="24" t="str">
        <x:v>ID-Liste</x:v>
      </x:c>
      <x:c r="F44" s="24" t="str">
        <x:v>X Diagramm</x:v>
      </x:c>
      <x:c r="G44" s="24" t="str">
        <x:v>Y Diagramm</x:v>
      </x:c>
      <x:c r="H44" s="2"/>
      <x:c r="I44" s="2"/>
      <x:c r="J44" s="2"/>
      <x:c r="K44" s="2"/>
      <x:c r="L44" s="2"/>
      <x:c r="M44" s="2"/>
      <x:c r="N44" s="2"/>
      <x:c r="O44" s="2"/>
      <x:c r="Q44" t="str">
        <x:v>IDs W1/A3</x:v>
      </x:c>
      <x:c r="R44" t="str">
        <x:v>IDs W2/A3</x:v>
      </x:c>
      <x:c r="S44" t="str">
        <x:v>IDs W3/A3</x:v>
      </x:c>
      <x:c r="T44" t="str">
        <x:v>IDs W1/A2</x:v>
      </x:c>
      <x:c r="U44" t="str">
        <x:v>IDs W2/A2</x:v>
      </x:c>
      <x:c r="V44" t="str">
        <x:v>IDs W3/A2</x:v>
      </x:c>
      <x:c r="W44" t="str">
        <x:v>IDs W1/A1</x:v>
      </x:c>
      <x:c r="X44" t="str">
        <x:v>IDs W2/A1</x:v>
      </x:c>
      <x:c r="Y44" t="str">
        <x:v>IDs W3/A1</x:v>
      </x:c>
    </x:row>
    <x:row r="45" ht="25" customHeight="1">
      <x:c r="A45" s="2"/>
      <x:c r="B45" s="24" t="n">
        <x:v>1</x:v>
      </x:c>
      <x:c r="C45" s="24" t="n">
        <x:v>3</x:v>
      </x:c>
      <x:c r="D45" s="24" t="n">
        <x:f>COUNTIFS('Risikoregister'!$Q$7:$Q$106,1,'Risikoregister'!$G$7:$G$106,B45,'Risikoregister'!$H$7:$H$106,C45)</x:f>
        <x:v>1</x:v>
      </x:c>
      <x:c r="E45" s="24" t="str">
        <x:f>Q144</x:f>
        <x:v>R-003</x:v>
      </x:c>
      <x:c r="F45" s="24" t="n">
        <x:f>IF(D45&gt;0,B45,0)</x:f>
        <x:v>1</x:v>
      </x:c>
      <x:c r="G45" s="24" t="n">
        <x:f>IF(D45&gt;0,C45,0)</x:f>
        <x:v>3</x:v>
      </x:c>
      <x:c r="H45" s="2"/>
      <x:c r="I45" s="2"/>
      <x:c r="J45" s="2"/>
      <x:c r="K45" s="2"/>
      <x:c r="L45" s="2"/>
      <x:c r="M45" s="2"/>
      <x:c r="N45" s="2"/>
      <x:c r="O45" s="2"/>
      <x:c r="Q45" t="str">
        <x:f>IF(AND('Risikoregister'!Q7=1,'Risikoregister'!G7=B$45,'Risikoregister'!H7=C$45),""&amp;IF(""="","",", ")&amp;'Risikoregister'!A7,"")</x:f>
      </x:c>
      <x:c r="R45" t="str">
        <x:f>IF(AND('Risikoregister'!Q7=1,'Risikoregister'!G7=B$46,'Risikoregister'!H7=C$46),""&amp;IF(""="","",", ")&amp;'Risikoregister'!A7,"")</x:f>
        <x:v>R-001</x:v>
      </x:c>
      <x:c r="S45" t="str">
        <x:f>IF(AND('Risikoregister'!Q7=1,'Risikoregister'!G7=B$47,'Risikoregister'!H7=C$47),""&amp;IF(""="","",", ")&amp;'Risikoregister'!A7,"")</x:f>
      </x:c>
      <x:c r="T45" t="str">
        <x:f>IF(AND('Risikoregister'!Q7=1,'Risikoregister'!G7=B$48,'Risikoregister'!H7=C$48),""&amp;IF(""="","",", ")&amp;'Risikoregister'!A7,"")</x:f>
      </x:c>
      <x:c r="U45" t="str">
        <x:f>IF(AND('Risikoregister'!Q7=1,'Risikoregister'!G7=B$49,'Risikoregister'!H7=C$49),""&amp;IF(""="","",", ")&amp;'Risikoregister'!A7,"")</x:f>
      </x:c>
      <x:c r="V45" t="str">
        <x:f>IF(AND('Risikoregister'!Q7=1,'Risikoregister'!G7=B$50,'Risikoregister'!H7=C$50),""&amp;IF(""="","",", ")&amp;'Risikoregister'!A7,"")</x:f>
      </x:c>
      <x:c r="W45" t="str">
        <x:f>IF(AND('Risikoregister'!Q7=1,'Risikoregister'!G7=B$51,'Risikoregister'!H7=C$51),""&amp;IF(""="","",", ")&amp;'Risikoregister'!A7,"")</x:f>
      </x:c>
      <x:c r="X45" t="str">
        <x:f>IF(AND('Risikoregister'!Q7=1,'Risikoregister'!G7=B$52,'Risikoregister'!H7=C$52),""&amp;IF(""="","",", ")&amp;'Risikoregister'!A7,"")</x:f>
      </x:c>
      <x:c r="Y45" t="str">
        <x:f>IF(AND('Risikoregister'!Q7=1,'Risikoregister'!G7=B$53,'Risikoregister'!H7=C$53),""&amp;IF(""="","",", ")&amp;'Risikoregister'!A7,"")</x:f>
      </x:c>
    </x:row>
    <x:row r="46" ht="25" customHeight="1">
      <x:c r="A46" s="2"/>
      <x:c r="B46" s="24" t="n">
        <x:v>2</x:v>
      </x:c>
      <x:c r="C46" s="24" t="n">
        <x:v>3</x:v>
      </x:c>
      <x:c r="D46" s="24" t="n">
        <x:f>COUNTIFS('Risikoregister'!$Q$7:$Q$106,1,'Risikoregister'!$G$7:$G$106,B46,'Risikoregister'!$H$7:$H$106,C46)</x:f>
        <x:v>2</x:v>
      </x:c>
      <x:c r="E46" s="24" t="str">
        <x:f>R144</x:f>
        <x:v>R-001, R-004</x:v>
      </x:c>
      <x:c r="F46" s="24" t="n">
        <x:f>IF(D46&gt;0,B46,0)</x:f>
        <x:v>2</x:v>
      </x:c>
      <x:c r="G46" s="24" t="n">
        <x:f>IF(D46&gt;0,C46,0)</x:f>
        <x:v>3</x:v>
      </x:c>
      <x:c r="H46" s="2"/>
      <x:c r="I46" s="2"/>
      <x:c r="J46" s="2"/>
      <x:c r="K46" s="2"/>
      <x:c r="L46" s="2"/>
      <x:c r="M46" s="2"/>
      <x:c r="N46" s="2"/>
      <x:c r="O46" s="2"/>
      <x:c r="Q46" t="str">
        <x:f>IF(AND('Risikoregister'!Q8=1,'Risikoregister'!G8=B$45,'Risikoregister'!H8=C$45),Q45&amp;IF(Q45="","",", ")&amp;'Risikoregister'!A8,Q45)</x:f>
      </x:c>
      <x:c r="R46" t="str">
        <x:f>IF(AND('Risikoregister'!Q8=1,'Risikoregister'!G8=B$46,'Risikoregister'!H8=C$46),R45&amp;IF(R45="","",", ")&amp;'Risikoregister'!A8,R45)</x:f>
        <x:v>R-001</x:v>
      </x:c>
      <x:c r="S46" t="str">
        <x:f>IF(AND('Risikoregister'!Q8=1,'Risikoregister'!G8=B$47,'Risikoregister'!H8=C$47),S45&amp;IF(S45="","",", ")&amp;'Risikoregister'!A8,S45)</x:f>
      </x:c>
      <x:c r="T46" t="str">
        <x:f>IF(AND('Risikoregister'!Q8=1,'Risikoregister'!G8=B$48,'Risikoregister'!H8=C$48),T45&amp;IF(T45="","",", ")&amp;'Risikoregister'!A8,T45)</x:f>
      </x:c>
      <x:c r="U46" t="str">
        <x:f>IF(AND('Risikoregister'!Q8=1,'Risikoregister'!G8=B$49,'Risikoregister'!H8=C$49),U45&amp;IF(U45="","",", ")&amp;'Risikoregister'!A8,U45)</x:f>
        <x:v>R-002</x:v>
      </x:c>
      <x:c r="V46" t="str">
        <x:f>IF(AND('Risikoregister'!Q8=1,'Risikoregister'!G8=B$50,'Risikoregister'!H8=C$50),V45&amp;IF(V45="","",", ")&amp;'Risikoregister'!A8,V45)</x:f>
      </x:c>
      <x:c r="W46" t="str">
        <x:f>IF(AND('Risikoregister'!Q8=1,'Risikoregister'!G8=B$51,'Risikoregister'!H8=C$51),W45&amp;IF(W45="","",", ")&amp;'Risikoregister'!A8,W45)</x:f>
      </x:c>
      <x:c r="X46" t="str">
        <x:f>IF(AND('Risikoregister'!Q8=1,'Risikoregister'!G8=B$52,'Risikoregister'!H8=C$52),X45&amp;IF(X45="","",", ")&amp;'Risikoregister'!A8,X45)</x:f>
      </x:c>
      <x:c r="Y46" t="str">
        <x:f>IF(AND('Risikoregister'!Q8=1,'Risikoregister'!G8=B$53,'Risikoregister'!H8=C$53),Y45&amp;IF(Y45="","",", ")&amp;'Risikoregister'!A8,Y45)</x:f>
      </x:c>
    </x:row>
    <x:row r="47" ht="25" customHeight="1">
      <x:c r="A47" s="2"/>
      <x:c r="B47" s="24" t="n">
        <x:v>3</x:v>
      </x:c>
      <x:c r="C47" s="24" t="n">
        <x:v>3</x:v>
      </x:c>
      <x:c r="D47" s="24" t="n">
        <x:f>COUNTIFS('Risikoregister'!$Q$7:$Q$106,1,'Risikoregister'!$G$7:$G$106,B47,'Risikoregister'!$H$7:$H$106,C47)</x:f>
        <x:v>0</x:v>
      </x:c>
      <x:c r="E47" s="24" t="n">
        <x:f>S144</x:f>
        <x:v>0</x:v>
      </x:c>
      <x:c r="F47" s="24" t="n">
        <x:f>IF(D47&gt;0,B47,0)</x:f>
        <x:v>0</x:v>
      </x:c>
      <x:c r="G47" s="24" t="n">
        <x:f>IF(D47&gt;0,C47,0)</x:f>
        <x:v>0</x:v>
      </x:c>
      <x:c r="H47" s="2"/>
      <x:c r="I47" s="2"/>
      <x:c r="J47" s="2"/>
      <x:c r="K47" s="2"/>
      <x:c r="L47" s="2"/>
      <x:c r="M47" s="2"/>
      <x:c r="N47" s="2"/>
      <x:c r="O47" s="2"/>
      <x:c r="Q47" t="str">
        <x:f>IF(AND('Risikoregister'!Q9=1,'Risikoregister'!G9=B$45,'Risikoregister'!H9=C$45),Q46&amp;IF(Q46="","",", ")&amp;'Risikoregister'!A9,Q46)</x:f>
        <x:v>R-003</x:v>
      </x:c>
      <x:c r="R47" t="str">
        <x:f>IF(AND('Risikoregister'!Q9=1,'Risikoregister'!G9=B$46,'Risikoregister'!H9=C$46),R46&amp;IF(R46="","",", ")&amp;'Risikoregister'!A9,R46)</x:f>
        <x:v>R-001</x:v>
      </x:c>
      <x:c r="S47" t="str">
        <x:f>IF(AND('Risikoregister'!Q9=1,'Risikoregister'!G9=B$47,'Risikoregister'!H9=C$47),S46&amp;IF(S46="","",", ")&amp;'Risikoregister'!A9,S46)</x:f>
      </x:c>
      <x:c r="T47" t="str">
        <x:f>IF(AND('Risikoregister'!Q9=1,'Risikoregister'!G9=B$48,'Risikoregister'!H9=C$48),T46&amp;IF(T46="","",", ")&amp;'Risikoregister'!A9,T46)</x:f>
      </x:c>
      <x:c r="U47" t="str">
        <x:f>IF(AND('Risikoregister'!Q9=1,'Risikoregister'!G9=B$49,'Risikoregister'!H9=C$49),U46&amp;IF(U46="","",", ")&amp;'Risikoregister'!A9,U46)</x:f>
        <x:v>R-002</x:v>
      </x:c>
      <x:c r="V47" t="str">
        <x:f>IF(AND('Risikoregister'!Q9=1,'Risikoregister'!G9=B$50,'Risikoregister'!H9=C$50),V46&amp;IF(V46="","",", ")&amp;'Risikoregister'!A9,V46)</x:f>
      </x:c>
      <x:c r="W47" t="str">
        <x:f>IF(AND('Risikoregister'!Q9=1,'Risikoregister'!G9=B$51,'Risikoregister'!H9=C$51),W46&amp;IF(W46="","",", ")&amp;'Risikoregister'!A9,W46)</x:f>
      </x:c>
      <x:c r="X47" t="str">
        <x:f>IF(AND('Risikoregister'!Q9=1,'Risikoregister'!G9=B$52,'Risikoregister'!H9=C$52),X46&amp;IF(X46="","",", ")&amp;'Risikoregister'!A9,X46)</x:f>
      </x:c>
      <x:c r="Y47" t="str">
        <x:f>IF(AND('Risikoregister'!Q9=1,'Risikoregister'!G9=B$53,'Risikoregister'!H9=C$53),Y46&amp;IF(Y46="","",", ")&amp;'Risikoregister'!A9,Y46)</x:f>
      </x:c>
    </x:row>
    <x:row r="48" ht="25" customHeight="1">
      <x:c r="A48" s="2"/>
      <x:c r="B48" s="24" t="n">
        <x:v>1</x:v>
      </x:c>
      <x:c r="C48" s="24" t="n">
        <x:v>2</x:v>
      </x:c>
      <x:c r="D48" s="24" t="n">
        <x:f>COUNTIFS('Risikoregister'!$Q$7:$Q$106,1,'Risikoregister'!$G$7:$G$106,B48,'Risikoregister'!$H$7:$H$106,C48)</x:f>
        <x:v>1</x:v>
      </x:c>
      <x:c r="E48" s="24" t="str">
        <x:f>T144</x:f>
        <x:v>R-005</x:v>
      </x:c>
      <x:c r="F48" s="24" t="n">
        <x:f>IF(D48&gt;0,B48,0)</x:f>
        <x:v>1</x:v>
      </x:c>
      <x:c r="G48" s="24" t="n">
        <x:f>IF(D48&gt;0,C48,0)</x:f>
        <x:v>2</x:v>
      </x:c>
      <x:c r="H48" s="2"/>
      <x:c r="I48" s="2"/>
      <x:c r="J48" s="2"/>
      <x:c r="K48" s="2"/>
      <x:c r="L48" s="2"/>
      <x:c r="M48" s="2"/>
      <x:c r="N48" s="2"/>
      <x:c r="O48" s="2"/>
      <x:c r="Q48" t="str">
        <x:f>IF(AND('Risikoregister'!Q10=1,'Risikoregister'!G10=B$45,'Risikoregister'!H10=C$45),Q47&amp;IF(Q47="","",", ")&amp;'Risikoregister'!A10,Q47)</x:f>
        <x:v>R-003</x:v>
      </x:c>
      <x:c r="R48" t="str">
        <x:f>IF(AND('Risikoregister'!Q10=1,'Risikoregister'!G10=B$46,'Risikoregister'!H10=C$46),R47&amp;IF(R47="","",", ")&amp;'Risikoregister'!A10,R47)</x:f>
        <x:v>R-001, R-004</x:v>
      </x:c>
      <x:c r="S48" t="str">
        <x:f>IF(AND('Risikoregister'!Q10=1,'Risikoregister'!G10=B$47,'Risikoregister'!H10=C$47),S47&amp;IF(S47="","",", ")&amp;'Risikoregister'!A10,S47)</x:f>
      </x:c>
      <x:c r="T48" t="str">
        <x:f>IF(AND('Risikoregister'!Q10=1,'Risikoregister'!G10=B$48,'Risikoregister'!H10=C$48),T47&amp;IF(T47="","",", ")&amp;'Risikoregister'!A10,T47)</x:f>
      </x:c>
      <x:c r="U48" t="str">
        <x:f>IF(AND('Risikoregister'!Q10=1,'Risikoregister'!G10=B$49,'Risikoregister'!H10=C$49),U47&amp;IF(U47="","",", ")&amp;'Risikoregister'!A10,U47)</x:f>
        <x:v>R-002</x:v>
      </x:c>
      <x:c r="V48" t="str">
        <x:f>IF(AND('Risikoregister'!Q10=1,'Risikoregister'!G10=B$50,'Risikoregister'!H10=C$50),V47&amp;IF(V47="","",", ")&amp;'Risikoregister'!A10,V47)</x:f>
      </x:c>
      <x:c r="W48" t="str">
        <x:f>IF(AND('Risikoregister'!Q10=1,'Risikoregister'!G10=B$51,'Risikoregister'!H10=C$51),W47&amp;IF(W47="","",", ")&amp;'Risikoregister'!A10,W47)</x:f>
      </x:c>
      <x:c r="X48" t="str">
        <x:f>IF(AND('Risikoregister'!Q10=1,'Risikoregister'!G10=B$52,'Risikoregister'!H10=C$52),X47&amp;IF(X47="","",", ")&amp;'Risikoregister'!A10,X47)</x:f>
      </x:c>
      <x:c r="Y48" t="str">
        <x:f>IF(AND('Risikoregister'!Q10=1,'Risikoregister'!G10=B$53,'Risikoregister'!H10=C$53),Y47&amp;IF(Y47="","",", ")&amp;'Risikoregister'!A10,Y47)</x:f>
      </x:c>
    </x:row>
    <x:row r="49" ht="25" customHeight="1">
      <x:c r="A49" s="2"/>
      <x:c r="B49" s="24" t="n">
        <x:v>2</x:v>
      </x:c>
      <x:c r="C49" s="24" t="n">
        <x:v>2</x:v>
      </x:c>
      <x:c r="D49" s="24" t="n">
        <x:f>COUNTIFS('Risikoregister'!$Q$7:$Q$106,1,'Risikoregister'!$G$7:$G$106,B49,'Risikoregister'!$H$7:$H$106,C49)</x:f>
        <x:v>1</x:v>
      </x:c>
      <x:c r="E49" s="24" t="str">
        <x:f>U144</x:f>
        <x:v>R-002</x:v>
      </x:c>
      <x:c r="F49" s="24" t="n">
        <x:f>IF(D49&gt;0,B49,0)</x:f>
        <x:v>2</x:v>
      </x:c>
      <x:c r="G49" s="24" t="n">
        <x:f>IF(D49&gt;0,C49,0)</x:f>
        <x:v>2</x:v>
      </x:c>
      <x:c r="H49" s="2"/>
      <x:c r="I49" s="2"/>
      <x:c r="J49" s="2"/>
      <x:c r="K49" s="2"/>
      <x:c r="L49" s="2"/>
      <x:c r="M49" s="2"/>
      <x:c r="N49" s="2"/>
      <x:c r="O49" s="2"/>
      <x:c r="Q49" t="str">
        <x:f>IF(AND('Risikoregister'!Q11=1,'Risikoregister'!G11=B$45,'Risikoregister'!H11=C$45),Q48&amp;IF(Q48="","",", ")&amp;'Risikoregister'!A11,Q48)</x:f>
        <x:v>R-003</x:v>
      </x:c>
      <x:c r="R49" t="str">
        <x:f>IF(AND('Risikoregister'!Q11=1,'Risikoregister'!G11=B$46,'Risikoregister'!H11=C$46),R48&amp;IF(R48="","",", ")&amp;'Risikoregister'!A11,R48)</x:f>
        <x:v>R-001, R-004</x:v>
      </x:c>
      <x:c r="S49" t="str">
        <x:f>IF(AND('Risikoregister'!Q11=1,'Risikoregister'!G11=B$47,'Risikoregister'!H11=C$47),S48&amp;IF(S48="","",", ")&amp;'Risikoregister'!A11,S48)</x:f>
      </x:c>
      <x:c r="T49" t="str">
        <x:f>IF(AND('Risikoregister'!Q11=1,'Risikoregister'!G11=B$48,'Risikoregister'!H11=C$48),T48&amp;IF(T48="","",", ")&amp;'Risikoregister'!A11,T48)</x:f>
        <x:v>R-005</x:v>
      </x:c>
      <x:c r="U49" t="str">
        <x:f>IF(AND('Risikoregister'!Q11=1,'Risikoregister'!G11=B$49,'Risikoregister'!H11=C$49),U48&amp;IF(U48="","",", ")&amp;'Risikoregister'!A11,U48)</x:f>
        <x:v>R-002</x:v>
      </x:c>
      <x:c r="V49" t="str">
        <x:f>IF(AND('Risikoregister'!Q11=1,'Risikoregister'!G11=B$50,'Risikoregister'!H11=C$50),V48&amp;IF(V48="","",", ")&amp;'Risikoregister'!A11,V48)</x:f>
      </x:c>
      <x:c r="W49" t="str">
        <x:f>IF(AND('Risikoregister'!Q11=1,'Risikoregister'!G11=B$51,'Risikoregister'!H11=C$51),W48&amp;IF(W48="","",", ")&amp;'Risikoregister'!A11,W48)</x:f>
      </x:c>
      <x:c r="X49" t="str">
        <x:f>IF(AND('Risikoregister'!Q11=1,'Risikoregister'!G11=B$52,'Risikoregister'!H11=C$52),X48&amp;IF(X48="","",", ")&amp;'Risikoregister'!A11,X48)</x:f>
      </x:c>
      <x:c r="Y49" t="str">
        <x:f>IF(AND('Risikoregister'!Q11=1,'Risikoregister'!G11=B$53,'Risikoregister'!H11=C$53),Y48&amp;IF(Y48="","",", ")&amp;'Risikoregister'!A11,Y48)</x:f>
      </x:c>
    </x:row>
    <x:row r="50" ht="25" customHeight="1">
      <x:c r="A50" s="2"/>
      <x:c r="B50" s="24" t="n">
        <x:v>3</x:v>
      </x:c>
      <x:c r="C50" s="24" t="n">
        <x:v>2</x:v>
      </x:c>
      <x:c r="D50" s="24" t="n">
        <x:f>COUNTIFS('Risikoregister'!$Q$7:$Q$106,1,'Risikoregister'!$G$7:$G$106,B50,'Risikoregister'!$H$7:$H$106,C50)</x:f>
        <x:v>0</x:v>
      </x:c>
      <x:c r="E50" s="24" t="n">
        <x:f>V144</x:f>
        <x:v>0</x:v>
      </x:c>
      <x:c r="F50" s="24" t="n">
        <x:f>IF(D50&gt;0,B50,0)</x:f>
        <x:v>0</x:v>
      </x:c>
      <x:c r="G50" s="24" t="n">
        <x:f>IF(D50&gt;0,C50,0)</x:f>
        <x:v>0</x:v>
      </x:c>
      <x:c r="H50" s="2"/>
      <x:c r="I50" s="2"/>
      <x:c r="J50" s="2"/>
      <x:c r="K50" s="2"/>
      <x:c r="L50" s="2"/>
      <x:c r="M50" s="2"/>
      <x:c r="N50" s="2"/>
      <x:c r="O50" s="2"/>
      <x:c r="Q50" t="str">
        <x:f>IF(AND('Risikoregister'!Q12=1,'Risikoregister'!G12=B$45,'Risikoregister'!H12=C$45),Q49&amp;IF(Q49="","",", ")&amp;'Risikoregister'!A12,Q49)</x:f>
        <x:v>R-003</x:v>
      </x:c>
      <x:c r="R50" t="str">
        <x:f>IF(AND('Risikoregister'!Q12=1,'Risikoregister'!G12=B$46,'Risikoregister'!H12=C$46),R49&amp;IF(R49="","",", ")&amp;'Risikoregister'!A12,R49)</x:f>
        <x:v>R-001, R-004</x:v>
      </x:c>
      <x:c r="S50" t="str">
        <x:f>IF(AND('Risikoregister'!Q12=1,'Risikoregister'!G12=B$47,'Risikoregister'!H12=C$47),S49&amp;IF(S49="","",", ")&amp;'Risikoregister'!A12,S49)</x:f>
      </x:c>
      <x:c r="T50" t="str">
        <x:f>IF(AND('Risikoregister'!Q12=1,'Risikoregister'!G12=B$48,'Risikoregister'!H12=C$48),T49&amp;IF(T49="","",", ")&amp;'Risikoregister'!A12,T49)</x:f>
        <x:v>R-005</x:v>
      </x:c>
      <x:c r="U50" t="str">
        <x:f>IF(AND('Risikoregister'!Q12=1,'Risikoregister'!G12=B$49,'Risikoregister'!H12=C$49),U49&amp;IF(U49="","",", ")&amp;'Risikoregister'!A12,U49)</x:f>
        <x:v>R-002</x:v>
      </x:c>
      <x:c r="V50" t="str">
        <x:f>IF(AND('Risikoregister'!Q12=1,'Risikoregister'!G12=B$50,'Risikoregister'!H12=C$50),V49&amp;IF(V49="","",", ")&amp;'Risikoregister'!A12,V49)</x:f>
      </x:c>
      <x:c r="W50" t="str">
        <x:f>IF(AND('Risikoregister'!Q12=1,'Risikoregister'!G12=B$51,'Risikoregister'!H12=C$51),W49&amp;IF(W49="","",", ")&amp;'Risikoregister'!A12,W49)</x:f>
      </x:c>
      <x:c r="X50" t="str">
        <x:f>IF(AND('Risikoregister'!Q12=1,'Risikoregister'!G12=B$52,'Risikoregister'!H12=C$52),X49&amp;IF(X49="","",", ")&amp;'Risikoregister'!A12,X49)</x:f>
      </x:c>
      <x:c r="Y50" t="str">
        <x:f>IF(AND('Risikoregister'!Q12=1,'Risikoregister'!G12=B$53,'Risikoregister'!H12=C$53),Y49&amp;IF(Y49="","",", ")&amp;'Risikoregister'!A12,Y49)</x:f>
      </x:c>
    </x:row>
    <x:row r="51" ht="25" customHeight="1">
      <x:c r="A51" s="2"/>
      <x:c r="B51" s="24" t="n">
        <x:v>1</x:v>
      </x:c>
      <x:c r="C51" s="24" t="n">
        <x:v>1</x:v>
      </x:c>
      <x:c r="D51" s="24" t="n">
        <x:f>COUNTIFS('Risikoregister'!$Q$7:$Q$106,1,'Risikoregister'!$G$7:$G$106,B51,'Risikoregister'!$H$7:$H$106,C51)</x:f>
        <x:v>0</x:v>
      </x:c>
      <x:c r="E51" s="24" t="n">
        <x:f>W144</x:f>
        <x:v>0</x:v>
      </x:c>
      <x:c r="F51" s="24" t="n">
        <x:f>IF(D51&gt;0,B51,0)</x:f>
        <x:v>0</x:v>
      </x:c>
      <x:c r="G51" s="24" t="n">
        <x:f>IF(D51&gt;0,C51,0)</x:f>
        <x:v>0</x:v>
      </x:c>
      <x:c r="H51" s="2"/>
      <x:c r="I51" s="2"/>
      <x:c r="J51" s="2"/>
      <x:c r="K51" s="2"/>
      <x:c r="L51" s="2"/>
      <x:c r="M51" s="2"/>
      <x:c r="N51" s="2"/>
      <x:c r="O51" s="2"/>
      <x:c r="Q51" t="str">
        <x:f>IF(AND('Risikoregister'!Q13=1,'Risikoregister'!G13=B$45,'Risikoregister'!H13=C$45),Q50&amp;IF(Q50="","",", ")&amp;'Risikoregister'!A13,Q50)</x:f>
        <x:v>R-003</x:v>
      </x:c>
      <x:c r="R51" t="str">
        <x:f>IF(AND('Risikoregister'!Q13=1,'Risikoregister'!G13=B$46,'Risikoregister'!H13=C$46),R50&amp;IF(R50="","",", ")&amp;'Risikoregister'!A13,R50)</x:f>
        <x:v>R-001, R-004</x:v>
      </x:c>
      <x:c r="S51" t="str">
        <x:f>IF(AND('Risikoregister'!Q13=1,'Risikoregister'!G13=B$47,'Risikoregister'!H13=C$47),S50&amp;IF(S50="","",", ")&amp;'Risikoregister'!A13,S50)</x:f>
      </x:c>
      <x:c r="T51" t="str">
        <x:f>IF(AND('Risikoregister'!Q13=1,'Risikoregister'!G13=B$48,'Risikoregister'!H13=C$48),T50&amp;IF(T50="","",", ")&amp;'Risikoregister'!A13,T50)</x:f>
        <x:v>R-005</x:v>
      </x:c>
      <x:c r="U51" t="str">
        <x:f>IF(AND('Risikoregister'!Q13=1,'Risikoregister'!G13=B$49,'Risikoregister'!H13=C$49),U50&amp;IF(U50="","",", ")&amp;'Risikoregister'!A13,U50)</x:f>
        <x:v>R-002</x:v>
      </x:c>
      <x:c r="V51" t="str">
        <x:f>IF(AND('Risikoregister'!Q13=1,'Risikoregister'!G13=B$50,'Risikoregister'!H13=C$50),V50&amp;IF(V50="","",", ")&amp;'Risikoregister'!A13,V50)</x:f>
      </x:c>
      <x:c r="W51" t="str">
        <x:f>IF(AND('Risikoregister'!Q13=1,'Risikoregister'!G13=B$51,'Risikoregister'!H13=C$51),W50&amp;IF(W50="","",", ")&amp;'Risikoregister'!A13,W50)</x:f>
      </x:c>
      <x:c r="X51" t="str">
        <x:f>IF(AND('Risikoregister'!Q13=1,'Risikoregister'!G13=B$52,'Risikoregister'!H13=C$52),X50&amp;IF(X50="","",", ")&amp;'Risikoregister'!A13,X50)</x:f>
      </x:c>
      <x:c r="Y51" t="str">
        <x:f>IF(AND('Risikoregister'!Q13=1,'Risikoregister'!G13=B$53,'Risikoregister'!H13=C$53),Y50&amp;IF(Y50="","",", ")&amp;'Risikoregister'!A13,Y50)</x:f>
      </x:c>
    </x:row>
    <x:row r="52" ht="25" customHeight="1">
      <x:c r="A52" s="2"/>
      <x:c r="B52" s="24" t="n">
        <x:v>2</x:v>
      </x:c>
      <x:c r="C52" s="24" t="n">
        <x:v>1</x:v>
      </x:c>
      <x:c r="D52" s="24" t="n">
        <x:f>COUNTIFS('Risikoregister'!$Q$7:$Q$106,1,'Risikoregister'!$G$7:$G$106,B52,'Risikoregister'!$H$7:$H$106,C52)</x:f>
        <x:v>0</x:v>
      </x:c>
      <x:c r="E52" s="24" t="n">
        <x:f>X144</x:f>
        <x:v>0</x:v>
      </x:c>
      <x:c r="F52" s="24" t="n">
        <x:f>IF(D52&gt;0,B52,0)</x:f>
        <x:v>0</x:v>
      </x:c>
      <x:c r="G52" s="24" t="n">
        <x:f>IF(D52&gt;0,C52,0)</x:f>
        <x:v>0</x:v>
      </x:c>
      <x:c r="H52" s="2"/>
      <x:c r="I52" s="2"/>
      <x:c r="J52" s="2"/>
      <x:c r="K52" s="2"/>
      <x:c r="L52" s="2"/>
      <x:c r="M52" s="2"/>
      <x:c r="N52" s="2"/>
      <x:c r="O52" s="2"/>
      <x:c r="Q52" t="str">
        <x:f>IF(AND('Risikoregister'!Q14=1,'Risikoregister'!G14=B$45,'Risikoregister'!H14=C$45),Q51&amp;IF(Q51="","",", ")&amp;'Risikoregister'!A14,Q51)</x:f>
        <x:v>R-003</x:v>
      </x:c>
      <x:c r="R52" t="str">
        <x:f>IF(AND('Risikoregister'!Q14=1,'Risikoregister'!G14=B$46,'Risikoregister'!H14=C$46),R51&amp;IF(R51="","",", ")&amp;'Risikoregister'!A14,R51)</x:f>
        <x:v>R-001, R-004</x:v>
      </x:c>
      <x:c r="S52" t="str">
        <x:f>IF(AND('Risikoregister'!Q14=1,'Risikoregister'!G14=B$47,'Risikoregister'!H14=C$47),S51&amp;IF(S51="","",", ")&amp;'Risikoregister'!A14,S51)</x:f>
      </x:c>
      <x:c r="T52" t="str">
        <x:f>IF(AND('Risikoregister'!Q14=1,'Risikoregister'!G14=B$48,'Risikoregister'!H14=C$48),T51&amp;IF(T51="","",", ")&amp;'Risikoregister'!A14,T51)</x:f>
        <x:v>R-005</x:v>
      </x:c>
      <x:c r="U52" t="str">
        <x:f>IF(AND('Risikoregister'!Q14=1,'Risikoregister'!G14=B$49,'Risikoregister'!H14=C$49),U51&amp;IF(U51="","",", ")&amp;'Risikoregister'!A14,U51)</x:f>
        <x:v>R-002</x:v>
      </x:c>
      <x:c r="V52" t="str">
        <x:f>IF(AND('Risikoregister'!Q14=1,'Risikoregister'!G14=B$50,'Risikoregister'!H14=C$50),V51&amp;IF(V51="","",", ")&amp;'Risikoregister'!A14,V51)</x:f>
      </x:c>
      <x:c r="W52" t="str">
        <x:f>IF(AND('Risikoregister'!Q14=1,'Risikoregister'!G14=B$51,'Risikoregister'!H14=C$51),W51&amp;IF(W51="","",", ")&amp;'Risikoregister'!A14,W51)</x:f>
      </x:c>
      <x:c r="X52" t="str">
        <x:f>IF(AND('Risikoregister'!Q14=1,'Risikoregister'!G14=B$52,'Risikoregister'!H14=C$52),X51&amp;IF(X51="","",", ")&amp;'Risikoregister'!A14,X51)</x:f>
      </x:c>
      <x:c r="Y52" t="str">
        <x:f>IF(AND('Risikoregister'!Q14=1,'Risikoregister'!G14=B$53,'Risikoregister'!H14=C$53),Y51&amp;IF(Y51="","",", ")&amp;'Risikoregister'!A14,Y51)</x:f>
      </x:c>
    </x:row>
    <x:row r="53" ht="25" customHeight="1">
      <x:c r="A53" s="2"/>
      <x:c r="B53" s="24" t="n">
        <x:v>3</x:v>
      </x:c>
      <x:c r="C53" s="24" t="n">
        <x:v>1</x:v>
      </x:c>
      <x:c r="D53" s="24" t="n">
        <x:f>COUNTIFS('Risikoregister'!$Q$7:$Q$106,1,'Risikoregister'!$G$7:$G$106,B53,'Risikoregister'!$H$7:$H$106,C53)</x:f>
        <x:v>0</x:v>
      </x:c>
      <x:c r="E53" s="24" t="n">
        <x:f>Y144</x:f>
        <x:v>0</x:v>
      </x:c>
      <x:c r="F53" s="24" t="n">
        <x:f>IF(D53&gt;0,B53,0)</x:f>
        <x:v>0</x:v>
      </x:c>
      <x:c r="G53" s="24" t="n">
        <x:f>IF(D53&gt;0,C53,0)</x:f>
        <x:v>0</x:v>
      </x:c>
      <x:c r="H53" s="2"/>
      <x:c r="I53" s="2"/>
      <x:c r="J53" s="2"/>
      <x:c r="K53" s="2"/>
      <x:c r="L53" s="2"/>
      <x:c r="M53" s="2"/>
      <x:c r="N53" s="2"/>
      <x:c r="O53" s="2"/>
      <x:c r="Q53" t="str">
        <x:f>IF(AND('Risikoregister'!Q15=1,'Risikoregister'!G15=B$45,'Risikoregister'!H15=C$45),Q52&amp;IF(Q52="","",", ")&amp;'Risikoregister'!A15,Q52)</x:f>
        <x:v>R-003</x:v>
      </x:c>
      <x:c r="R53" t="str">
        <x:f>IF(AND('Risikoregister'!Q15=1,'Risikoregister'!G15=B$46,'Risikoregister'!H15=C$46),R52&amp;IF(R52="","",", ")&amp;'Risikoregister'!A15,R52)</x:f>
        <x:v>R-001, R-004</x:v>
      </x:c>
      <x:c r="S53" t="str">
        <x:f>IF(AND('Risikoregister'!Q15=1,'Risikoregister'!G15=B$47,'Risikoregister'!H15=C$47),S52&amp;IF(S52="","",", ")&amp;'Risikoregister'!A15,S52)</x:f>
      </x:c>
      <x:c r="T53" t="str">
        <x:f>IF(AND('Risikoregister'!Q15=1,'Risikoregister'!G15=B$48,'Risikoregister'!H15=C$48),T52&amp;IF(T52="","",", ")&amp;'Risikoregister'!A15,T52)</x:f>
        <x:v>R-005</x:v>
      </x:c>
      <x:c r="U53" t="str">
        <x:f>IF(AND('Risikoregister'!Q15=1,'Risikoregister'!G15=B$49,'Risikoregister'!H15=C$49),U52&amp;IF(U52="","",", ")&amp;'Risikoregister'!A15,U52)</x:f>
        <x:v>R-002</x:v>
      </x:c>
      <x:c r="V53" t="str">
        <x:f>IF(AND('Risikoregister'!Q15=1,'Risikoregister'!G15=B$50,'Risikoregister'!H15=C$50),V52&amp;IF(V52="","",", ")&amp;'Risikoregister'!A15,V52)</x:f>
      </x:c>
      <x:c r="W53" t="str">
        <x:f>IF(AND('Risikoregister'!Q15=1,'Risikoregister'!G15=B$51,'Risikoregister'!H15=C$51),W52&amp;IF(W52="","",", ")&amp;'Risikoregister'!A15,W52)</x:f>
      </x:c>
      <x:c r="X53" t="str">
        <x:f>IF(AND('Risikoregister'!Q15=1,'Risikoregister'!G15=B$52,'Risikoregister'!H15=C$52),X52&amp;IF(X52="","",", ")&amp;'Risikoregister'!A15,X52)</x:f>
      </x:c>
      <x:c r="Y53" t="str">
        <x:f>IF(AND('Risikoregister'!Q15=1,'Risikoregister'!G15=B$53,'Risikoregister'!H15=C$53),Y52&amp;IF(Y52="","",", ")&amp;'Risikoregister'!A15,Y52)</x:f>
      </x:c>
    </x:row>
    <x:row r="54" ht="2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Q54" t="str">
        <x:f>IF(AND('Risikoregister'!Q16=1,'Risikoregister'!G16=B$45,'Risikoregister'!H16=C$45),Q53&amp;IF(Q53="","",", ")&amp;'Risikoregister'!A16,Q53)</x:f>
        <x:v>R-003</x:v>
      </x:c>
      <x:c r="R54" t="str">
        <x:f>IF(AND('Risikoregister'!Q16=1,'Risikoregister'!G16=B$46,'Risikoregister'!H16=C$46),R53&amp;IF(R53="","",", ")&amp;'Risikoregister'!A16,R53)</x:f>
        <x:v>R-001, R-004</x:v>
      </x:c>
      <x:c r="S54" t="str">
        <x:f>IF(AND('Risikoregister'!Q16=1,'Risikoregister'!G16=B$47,'Risikoregister'!H16=C$47),S53&amp;IF(S53="","",", ")&amp;'Risikoregister'!A16,S53)</x:f>
      </x:c>
      <x:c r="T54" t="str">
        <x:f>IF(AND('Risikoregister'!Q16=1,'Risikoregister'!G16=B$48,'Risikoregister'!H16=C$48),T53&amp;IF(T53="","",", ")&amp;'Risikoregister'!A16,T53)</x:f>
        <x:v>R-005</x:v>
      </x:c>
      <x:c r="U54" t="str">
        <x:f>IF(AND('Risikoregister'!Q16=1,'Risikoregister'!G16=B$49,'Risikoregister'!H16=C$49),U53&amp;IF(U53="","",", ")&amp;'Risikoregister'!A16,U53)</x:f>
        <x:v>R-002</x:v>
      </x:c>
      <x:c r="V54" t="str">
        <x:f>IF(AND('Risikoregister'!Q16=1,'Risikoregister'!G16=B$50,'Risikoregister'!H16=C$50),V53&amp;IF(V53="","",", ")&amp;'Risikoregister'!A16,V53)</x:f>
      </x:c>
      <x:c r="W54" t="str">
        <x:f>IF(AND('Risikoregister'!Q16=1,'Risikoregister'!G16=B$51,'Risikoregister'!H16=C$51),W53&amp;IF(W53="","",", ")&amp;'Risikoregister'!A16,W53)</x:f>
      </x:c>
      <x:c r="X54" t="str">
        <x:f>IF(AND('Risikoregister'!Q16=1,'Risikoregister'!G16=B$52,'Risikoregister'!H16=C$52),X53&amp;IF(X53="","",", ")&amp;'Risikoregister'!A16,X53)</x:f>
      </x:c>
      <x:c r="Y54" t="str">
        <x:f>IF(AND('Risikoregister'!Q16=1,'Risikoregister'!G16=B$53,'Risikoregister'!H16=C$53),Y53&amp;IF(Y53="","",", ")&amp;'Risikoregister'!A16,Y53)</x:f>
      </x:c>
    </x:row>
    <x:row r="55" ht="2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Q55" t="str">
        <x:f>IF(AND('Risikoregister'!Q17=1,'Risikoregister'!G17=B$45,'Risikoregister'!H17=C$45),Q54&amp;IF(Q54="","",", ")&amp;'Risikoregister'!A17,Q54)</x:f>
        <x:v>R-003</x:v>
      </x:c>
      <x:c r="R55" t="str">
        <x:f>IF(AND('Risikoregister'!Q17=1,'Risikoregister'!G17=B$46,'Risikoregister'!H17=C$46),R54&amp;IF(R54="","",", ")&amp;'Risikoregister'!A17,R54)</x:f>
        <x:v>R-001, R-004</x:v>
      </x:c>
      <x:c r="S55" t="str">
        <x:f>IF(AND('Risikoregister'!Q17=1,'Risikoregister'!G17=B$47,'Risikoregister'!H17=C$47),S54&amp;IF(S54="","",", ")&amp;'Risikoregister'!A17,S54)</x:f>
      </x:c>
      <x:c r="T55" t="str">
        <x:f>IF(AND('Risikoregister'!Q17=1,'Risikoregister'!G17=B$48,'Risikoregister'!H17=C$48),T54&amp;IF(T54="","",", ")&amp;'Risikoregister'!A17,T54)</x:f>
        <x:v>R-005</x:v>
      </x:c>
      <x:c r="U55" t="str">
        <x:f>IF(AND('Risikoregister'!Q17=1,'Risikoregister'!G17=B$49,'Risikoregister'!H17=C$49),U54&amp;IF(U54="","",", ")&amp;'Risikoregister'!A17,U54)</x:f>
        <x:v>R-002</x:v>
      </x:c>
      <x:c r="V55" t="str">
        <x:f>IF(AND('Risikoregister'!Q17=1,'Risikoregister'!G17=B$50,'Risikoregister'!H17=C$50),V54&amp;IF(V54="","",", ")&amp;'Risikoregister'!A17,V54)</x:f>
      </x:c>
      <x:c r="W55" t="str">
        <x:f>IF(AND('Risikoregister'!Q17=1,'Risikoregister'!G17=B$51,'Risikoregister'!H17=C$51),W54&amp;IF(W54="","",", ")&amp;'Risikoregister'!A17,W54)</x:f>
      </x:c>
      <x:c r="X55" t="str">
        <x:f>IF(AND('Risikoregister'!Q17=1,'Risikoregister'!G17=B$52,'Risikoregister'!H17=C$52),X54&amp;IF(X54="","",", ")&amp;'Risikoregister'!A17,X54)</x:f>
      </x:c>
      <x:c r="Y55" t="str">
        <x:f>IF(AND('Risikoregister'!Q17=1,'Risikoregister'!G17=B$53,'Risikoregister'!H17=C$53),Y54&amp;IF(Y54="","",", ")&amp;'Risikoregister'!A17,Y54)</x:f>
      </x:c>
    </x:row>
    <x:row r="56" ht="2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Q56" t="str">
        <x:f>IF(AND('Risikoregister'!Q18=1,'Risikoregister'!G18=B$45,'Risikoregister'!H18=C$45),Q55&amp;IF(Q55="","",", ")&amp;'Risikoregister'!A18,Q55)</x:f>
        <x:v>R-003</x:v>
      </x:c>
      <x:c r="R56" t="str">
        <x:f>IF(AND('Risikoregister'!Q18=1,'Risikoregister'!G18=B$46,'Risikoregister'!H18=C$46),R55&amp;IF(R55="","",", ")&amp;'Risikoregister'!A18,R55)</x:f>
        <x:v>R-001, R-004</x:v>
      </x:c>
      <x:c r="S56" t="str">
        <x:f>IF(AND('Risikoregister'!Q18=1,'Risikoregister'!G18=B$47,'Risikoregister'!H18=C$47),S55&amp;IF(S55="","",", ")&amp;'Risikoregister'!A18,S55)</x:f>
      </x:c>
      <x:c r="T56" t="str">
        <x:f>IF(AND('Risikoregister'!Q18=1,'Risikoregister'!G18=B$48,'Risikoregister'!H18=C$48),T55&amp;IF(T55="","",", ")&amp;'Risikoregister'!A18,T55)</x:f>
        <x:v>R-005</x:v>
      </x:c>
      <x:c r="U56" t="str">
        <x:f>IF(AND('Risikoregister'!Q18=1,'Risikoregister'!G18=B$49,'Risikoregister'!H18=C$49),U55&amp;IF(U55="","",", ")&amp;'Risikoregister'!A18,U55)</x:f>
        <x:v>R-002</x:v>
      </x:c>
      <x:c r="V56" t="str">
        <x:f>IF(AND('Risikoregister'!Q18=1,'Risikoregister'!G18=B$50,'Risikoregister'!H18=C$50),V55&amp;IF(V55="","",", ")&amp;'Risikoregister'!A18,V55)</x:f>
      </x:c>
      <x:c r="W56" t="str">
        <x:f>IF(AND('Risikoregister'!Q18=1,'Risikoregister'!G18=B$51,'Risikoregister'!H18=C$51),W55&amp;IF(W55="","",", ")&amp;'Risikoregister'!A18,W55)</x:f>
      </x:c>
      <x:c r="X56" t="str">
        <x:f>IF(AND('Risikoregister'!Q18=1,'Risikoregister'!G18=B$52,'Risikoregister'!H18=C$52),X55&amp;IF(X55="","",", ")&amp;'Risikoregister'!A18,X55)</x:f>
      </x:c>
      <x:c r="Y56" t="str">
        <x:f>IF(AND('Risikoregister'!Q18=1,'Risikoregister'!G18=B$53,'Risikoregister'!H18=C$53),Y55&amp;IF(Y55="","",", ")&amp;'Risikoregister'!A18,Y55)</x:f>
      </x:c>
    </x:row>
    <x:row r="57" ht="2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Q57" t="str">
        <x:f>IF(AND('Risikoregister'!Q19=1,'Risikoregister'!G19=B$45,'Risikoregister'!H19=C$45),Q56&amp;IF(Q56="","",", ")&amp;'Risikoregister'!A19,Q56)</x:f>
        <x:v>R-003</x:v>
      </x:c>
      <x:c r="R57" t="str">
        <x:f>IF(AND('Risikoregister'!Q19=1,'Risikoregister'!G19=B$46,'Risikoregister'!H19=C$46),R56&amp;IF(R56="","",", ")&amp;'Risikoregister'!A19,R56)</x:f>
        <x:v>R-001, R-004</x:v>
      </x:c>
      <x:c r="S57" t="str">
        <x:f>IF(AND('Risikoregister'!Q19=1,'Risikoregister'!G19=B$47,'Risikoregister'!H19=C$47),S56&amp;IF(S56="","",", ")&amp;'Risikoregister'!A19,S56)</x:f>
      </x:c>
      <x:c r="T57" t="str">
        <x:f>IF(AND('Risikoregister'!Q19=1,'Risikoregister'!G19=B$48,'Risikoregister'!H19=C$48),T56&amp;IF(T56="","",", ")&amp;'Risikoregister'!A19,T56)</x:f>
        <x:v>R-005</x:v>
      </x:c>
      <x:c r="U57" t="str">
        <x:f>IF(AND('Risikoregister'!Q19=1,'Risikoregister'!G19=B$49,'Risikoregister'!H19=C$49),U56&amp;IF(U56="","",", ")&amp;'Risikoregister'!A19,U56)</x:f>
        <x:v>R-002</x:v>
      </x:c>
      <x:c r="V57" t="str">
        <x:f>IF(AND('Risikoregister'!Q19=1,'Risikoregister'!G19=B$50,'Risikoregister'!H19=C$50),V56&amp;IF(V56="","",", ")&amp;'Risikoregister'!A19,V56)</x:f>
      </x:c>
      <x:c r="W57" t="str">
        <x:f>IF(AND('Risikoregister'!Q19=1,'Risikoregister'!G19=B$51,'Risikoregister'!H19=C$51),W56&amp;IF(W56="","",", ")&amp;'Risikoregister'!A19,W56)</x:f>
      </x:c>
      <x:c r="X57" t="str">
        <x:f>IF(AND('Risikoregister'!Q19=1,'Risikoregister'!G19=B$52,'Risikoregister'!H19=C$52),X56&amp;IF(X56="","",", ")&amp;'Risikoregister'!A19,X56)</x:f>
      </x:c>
      <x:c r="Y57" t="str">
        <x:f>IF(AND('Risikoregister'!Q19=1,'Risikoregister'!G19=B$53,'Risikoregister'!H19=C$53),Y56&amp;IF(Y56="","",", ")&amp;'Risikoregister'!A19,Y56)</x:f>
      </x:c>
    </x:row>
    <x:row r="58" ht="2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Q58" t="str">
        <x:f>IF(AND('Risikoregister'!Q20=1,'Risikoregister'!G20=B$45,'Risikoregister'!H20=C$45),Q57&amp;IF(Q57="","",", ")&amp;'Risikoregister'!A20,Q57)</x:f>
        <x:v>R-003</x:v>
      </x:c>
      <x:c r="R58" t="str">
        <x:f>IF(AND('Risikoregister'!Q20=1,'Risikoregister'!G20=B$46,'Risikoregister'!H20=C$46),R57&amp;IF(R57="","",", ")&amp;'Risikoregister'!A20,R57)</x:f>
        <x:v>R-001, R-004</x:v>
      </x:c>
      <x:c r="S58" t="str">
        <x:f>IF(AND('Risikoregister'!Q20=1,'Risikoregister'!G20=B$47,'Risikoregister'!H20=C$47),S57&amp;IF(S57="","",", ")&amp;'Risikoregister'!A20,S57)</x:f>
      </x:c>
      <x:c r="T58" t="str">
        <x:f>IF(AND('Risikoregister'!Q20=1,'Risikoregister'!G20=B$48,'Risikoregister'!H20=C$48),T57&amp;IF(T57="","",", ")&amp;'Risikoregister'!A20,T57)</x:f>
        <x:v>R-005</x:v>
      </x:c>
      <x:c r="U58" t="str">
        <x:f>IF(AND('Risikoregister'!Q20=1,'Risikoregister'!G20=B$49,'Risikoregister'!H20=C$49),U57&amp;IF(U57="","",", ")&amp;'Risikoregister'!A20,U57)</x:f>
        <x:v>R-002</x:v>
      </x:c>
      <x:c r="V58" t="str">
        <x:f>IF(AND('Risikoregister'!Q20=1,'Risikoregister'!G20=B$50,'Risikoregister'!H20=C$50),V57&amp;IF(V57="","",", ")&amp;'Risikoregister'!A20,V57)</x:f>
      </x:c>
      <x:c r="W58" t="str">
        <x:f>IF(AND('Risikoregister'!Q20=1,'Risikoregister'!G20=B$51,'Risikoregister'!H20=C$51),W57&amp;IF(W57="","",", ")&amp;'Risikoregister'!A20,W57)</x:f>
      </x:c>
      <x:c r="X58" t="str">
        <x:f>IF(AND('Risikoregister'!Q20=1,'Risikoregister'!G20=B$52,'Risikoregister'!H20=C$52),X57&amp;IF(X57="","",", ")&amp;'Risikoregister'!A20,X57)</x:f>
      </x:c>
      <x:c r="Y58" t="str">
        <x:f>IF(AND('Risikoregister'!Q20=1,'Risikoregister'!G20=B$53,'Risikoregister'!H20=C$53),Y57&amp;IF(Y57="","",", ")&amp;'Risikoregister'!A20,Y57)</x:f>
      </x:c>
    </x:row>
    <x:row r="59" ht="2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Q59" t="str">
        <x:f>IF(AND('Risikoregister'!Q21=1,'Risikoregister'!G21=B$45,'Risikoregister'!H21=C$45),Q58&amp;IF(Q58="","",", ")&amp;'Risikoregister'!A21,Q58)</x:f>
        <x:v>R-003</x:v>
      </x:c>
      <x:c r="R59" t="str">
        <x:f>IF(AND('Risikoregister'!Q21=1,'Risikoregister'!G21=B$46,'Risikoregister'!H21=C$46),R58&amp;IF(R58="","",", ")&amp;'Risikoregister'!A21,R58)</x:f>
        <x:v>R-001, R-004</x:v>
      </x:c>
      <x:c r="S59" t="str">
        <x:f>IF(AND('Risikoregister'!Q21=1,'Risikoregister'!G21=B$47,'Risikoregister'!H21=C$47),S58&amp;IF(S58="","",", ")&amp;'Risikoregister'!A21,S58)</x:f>
      </x:c>
      <x:c r="T59" t="str">
        <x:f>IF(AND('Risikoregister'!Q21=1,'Risikoregister'!G21=B$48,'Risikoregister'!H21=C$48),T58&amp;IF(T58="","",", ")&amp;'Risikoregister'!A21,T58)</x:f>
        <x:v>R-005</x:v>
      </x:c>
      <x:c r="U59" t="str">
        <x:f>IF(AND('Risikoregister'!Q21=1,'Risikoregister'!G21=B$49,'Risikoregister'!H21=C$49),U58&amp;IF(U58="","",", ")&amp;'Risikoregister'!A21,U58)</x:f>
        <x:v>R-002</x:v>
      </x:c>
      <x:c r="V59" t="str">
        <x:f>IF(AND('Risikoregister'!Q21=1,'Risikoregister'!G21=B$50,'Risikoregister'!H21=C$50),V58&amp;IF(V58="","",", ")&amp;'Risikoregister'!A21,V58)</x:f>
      </x:c>
      <x:c r="W59" t="str">
        <x:f>IF(AND('Risikoregister'!Q21=1,'Risikoregister'!G21=B$51,'Risikoregister'!H21=C$51),W58&amp;IF(W58="","",", ")&amp;'Risikoregister'!A21,W58)</x:f>
      </x:c>
      <x:c r="X59" t="str">
        <x:f>IF(AND('Risikoregister'!Q21=1,'Risikoregister'!G21=B$52,'Risikoregister'!H21=C$52),X58&amp;IF(X58="","",", ")&amp;'Risikoregister'!A21,X58)</x:f>
      </x:c>
      <x:c r="Y59" t="str">
        <x:f>IF(AND('Risikoregister'!Q21=1,'Risikoregister'!G21=B$53,'Risikoregister'!H21=C$53),Y58&amp;IF(Y58="","",", ")&amp;'Risikoregister'!A21,Y58)</x:f>
      </x:c>
    </x:row>
    <x:row r="60" ht="2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Q60" t="str">
        <x:f>IF(AND('Risikoregister'!Q22=1,'Risikoregister'!G22=B$45,'Risikoregister'!H22=C$45),Q59&amp;IF(Q59="","",", ")&amp;'Risikoregister'!A22,Q59)</x:f>
        <x:v>R-003</x:v>
      </x:c>
      <x:c r="R60" t="str">
        <x:f>IF(AND('Risikoregister'!Q22=1,'Risikoregister'!G22=B$46,'Risikoregister'!H22=C$46),R59&amp;IF(R59="","",", ")&amp;'Risikoregister'!A22,R59)</x:f>
        <x:v>R-001, R-004</x:v>
      </x:c>
      <x:c r="S60" t="str">
        <x:f>IF(AND('Risikoregister'!Q22=1,'Risikoregister'!G22=B$47,'Risikoregister'!H22=C$47),S59&amp;IF(S59="","",", ")&amp;'Risikoregister'!A22,S59)</x:f>
      </x:c>
      <x:c r="T60" t="str">
        <x:f>IF(AND('Risikoregister'!Q22=1,'Risikoregister'!G22=B$48,'Risikoregister'!H22=C$48),T59&amp;IF(T59="","",", ")&amp;'Risikoregister'!A22,T59)</x:f>
        <x:v>R-005</x:v>
      </x:c>
      <x:c r="U60" t="str">
        <x:f>IF(AND('Risikoregister'!Q22=1,'Risikoregister'!G22=B$49,'Risikoregister'!H22=C$49),U59&amp;IF(U59="","",", ")&amp;'Risikoregister'!A22,U59)</x:f>
        <x:v>R-002</x:v>
      </x:c>
      <x:c r="V60" t="str">
        <x:f>IF(AND('Risikoregister'!Q22=1,'Risikoregister'!G22=B$50,'Risikoregister'!H22=C$50),V59&amp;IF(V59="","",", ")&amp;'Risikoregister'!A22,V59)</x:f>
      </x:c>
      <x:c r="W60" t="str">
        <x:f>IF(AND('Risikoregister'!Q22=1,'Risikoregister'!G22=B$51,'Risikoregister'!H22=C$51),W59&amp;IF(W59="","",", ")&amp;'Risikoregister'!A22,W59)</x:f>
      </x:c>
      <x:c r="X60" t="str">
        <x:f>IF(AND('Risikoregister'!Q22=1,'Risikoregister'!G22=B$52,'Risikoregister'!H22=C$52),X59&amp;IF(X59="","",", ")&amp;'Risikoregister'!A22,X59)</x:f>
      </x:c>
      <x:c r="Y60" t="str">
        <x:f>IF(AND('Risikoregister'!Q22=1,'Risikoregister'!G22=B$53,'Risikoregister'!H22=C$53),Y59&amp;IF(Y59="","",", ")&amp;'Risikoregister'!A22,Y59)</x:f>
      </x:c>
    </x:row>
    <x:row r="61" ht="2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Q61" t="str">
        <x:f>IF(AND('Risikoregister'!Q23=1,'Risikoregister'!G23=B$45,'Risikoregister'!H23=C$45),Q60&amp;IF(Q60="","",", ")&amp;'Risikoregister'!A23,Q60)</x:f>
        <x:v>R-003</x:v>
      </x:c>
      <x:c r="R61" t="str">
        <x:f>IF(AND('Risikoregister'!Q23=1,'Risikoregister'!G23=B$46,'Risikoregister'!H23=C$46),R60&amp;IF(R60="","",", ")&amp;'Risikoregister'!A23,R60)</x:f>
        <x:v>R-001, R-004</x:v>
      </x:c>
      <x:c r="S61" t="str">
        <x:f>IF(AND('Risikoregister'!Q23=1,'Risikoregister'!G23=B$47,'Risikoregister'!H23=C$47),S60&amp;IF(S60="","",", ")&amp;'Risikoregister'!A23,S60)</x:f>
      </x:c>
      <x:c r="T61" t="str">
        <x:f>IF(AND('Risikoregister'!Q23=1,'Risikoregister'!G23=B$48,'Risikoregister'!H23=C$48),T60&amp;IF(T60="","",", ")&amp;'Risikoregister'!A23,T60)</x:f>
        <x:v>R-005</x:v>
      </x:c>
      <x:c r="U61" t="str">
        <x:f>IF(AND('Risikoregister'!Q23=1,'Risikoregister'!G23=B$49,'Risikoregister'!H23=C$49),U60&amp;IF(U60="","",", ")&amp;'Risikoregister'!A23,U60)</x:f>
        <x:v>R-002</x:v>
      </x:c>
      <x:c r="V61" t="str">
        <x:f>IF(AND('Risikoregister'!Q23=1,'Risikoregister'!G23=B$50,'Risikoregister'!H23=C$50),V60&amp;IF(V60="","",", ")&amp;'Risikoregister'!A23,V60)</x:f>
      </x:c>
      <x:c r="W61" t="str">
        <x:f>IF(AND('Risikoregister'!Q23=1,'Risikoregister'!G23=B$51,'Risikoregister'!H23=C$51),W60&amp;IF(W60="","",", ")&amp;'Risikoregister'!A23,W60)</x:f>
      </x:c>
      <x:c r="X61" t="str">
        <x:f>IF(AND('Risikoregister'!Q23=1,'Risikoregister'!G23=B$52,'Risikoregister'!H23=C$52),X60&amp;IF(X60="","",", ")&amp;'Risikoregister'!A23,X60)</x:f>
      </x:c>
      <x:c r="Y61" t="str">
        <x:f>IF(AND('Risikoregister'!Q23=1,'Risikoregister'!G23=B$53,'Risikoregister'!H23=C$53),Y60&amp;IF(Y60="","",", ")&amp;'Risikoregister'!A23,Y60)</x:f>
      </x:c>
    </x:row>
    <x:row r="62" ht="2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Q62" t="str">
        <x:f>IF(AND('Risikoregister'!Q24=1,'Risikoregister'!G24=B$45,'Risikoregister'!H24=C$45),Q61&amp;IF(Q61="","",", ")&amp;'Risikoregister'!A24,Q61)</x:f>
        <x:v>R-003</x:v>
      </x:c>
      <x:c r="R62" t="str">
        <x:f>IF(AND('Risikoregister'!Q24=1,'Risikoregister'!G24=B$46,'Risikoregister'!H24=C$46),R61&amp;IF(R61="","",", ")&amp;'Risikoregister'!A24,R61)</x:f>
        <x:v>R-001, R-004</x:v>
      </x:c>
      <x:c r="S62" t="str">
        <x:f>IF(AND('Risikoregister'!Q24=1,'Risikoregister'!G24=B$47,'Risikoregister'!H24=C$47),S61&amp;IF(S61="","",", ")&amp;'Risikoregister'!A24,S61)</x:f>
      </x:c>
      <x:c r="T62" t="str">
        <x:f>IF(AND('Risikoregister'!Q24=1,'Risikoregister'!G24=B$48,'Risikoregister'!H24=C$48),T61&amp;IF(T61="","",", ")&amp;'Risikoregister'!A24,T61)</x:f>
        <x:v>R-005</x:v>
      </x:c>
      <x:c r="U62" t="str">
        <x:f>IF(AND('Risikoregister'!Q24=1,'Risikoregister'!G24=B$49,'Risikoregister'!H24=C$49),U61&amp;IF(U61="","",", ")&amp;'Risikoregister'!A24,U61)</x:f>
        <x:v>R-002</x:v>
      </x:c>
      <x:c r="V62" t="str">
        <x:f>IF(AND('Risikoregister'!Q24=1,'Risikoregister'!G24=B$50,'Risikoregister'!H24=C$50),V61&amp;IF(V61="","",", ")&amp;'Risikoregister'!A24,V61)</x:f>
      </x:c>
      <x:c r="W62" t="str">
        <x:f>IF(AND('Risikoregister'!Q24=1,'Risikoregister'!G24=B$51,'Risikoregister'!H24=C$51),W61&amp;IF(W61="","",", ")&amp;'Risikoregister'!A24,W61)</x:f>
      </x:c>
      <x:c r="X62" t="str">
        <x:f>IF(AND('Risikoregister'!Q24=1,'Risikoregister'!G24=B$52,'Risikoregister'!H24=C$52),X61&amp;IF(X61="","",", ")&amp;'Risikoregister'!A24,X61)</x:f>
      </x:c>
      <x:c r="Y62" t="str">
        <x:f>IF(AND('Risikoregister'!Q24=1,'Risikoregister'!G24=B$53,'Risikoregister'!H24=C$53),Y61&amp;IF(Y61="","",", ")&amp;'Risikoregister'!A24,Y61)</x:f>
      </x:c>
    </x:row>
    <x:row r="63" ht="2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Q63" t="str">
        <x:f>IF(AND('Risikoregister'!Q25=1,'Risikoregister'!G25=B$45,'Risikoregister'!H25=C$45),Q62&amp;IF(Q62="","",", ")&amp;'Risikoregister'!A25,Q62)</x:f>
        <x:v>R-003</x:v>
      </x:c>
      <x:c r="R63" t="str">
        <x:f>IF(AND('Risikoregister'!Q25=1,'Risikoregister'!G25=B$46,'Risikoregister'!H25=C$46),R62&amp;IF(R62="","",", ")&amp;'Risikoregister'!A25,R62)</x:f>
        <x:v>R-001, R-004</x:v>
      </x:c>
      <x:c r="S63" t="str">
        <x:f>IF(AND('Risikoregister'!Q25=1,'Risikoregister'!G25=B$47,'Risikoregister'!H25=C$47),S62&amp;IF(S62="","",", ")&amp;'Risikoregister'!A25,S62)</x:f>
      </x:c>
      <x:c r="T63" t="str">
        <x:f>IF(AND('Risikoregister'!Q25=1,'Risikoregister'!G25=B$48,'Risikoregister'!H25=C$48),T62&amp;IF(T62="","",", ")&amp;'Risikoregister'!A25,T62)</x:f>
        <x:v>R-005</x:v>
      </x:c>
      <x:c r="U63" t="str">
        <x:f>IF(AND('Risikoregister'!Q25=1,'Risikoregister'!G25=B$49,'Risikoregister'!H25=C$49),U62&amp;IF(U62="","",", ")&amp;'Risikoregister'!A25,U62)</x:f>
        <x:v>R-002</x:v>
      </x:c>
      <x:c r="V63" t="str">
        <x:f>IF(AND('Risikoregister'!Q25=1,'Risikoregister'!G25=B$50,'Risikoregister'!H25=C$50),V62&amp;IF(V62="","",", ")&amp;'Risikoregister'!A25,V62)</x:f>
      </x:c>
      <x:c r="W63" t="str">
        <x:f>IF(AND('Risikoregister'!Q25=1,'Risikoregister'!G25=B$51,'Risikoregister'!H25=C$51),W62&amp;IF(W62="","",", ")&amp;'Risikoregister'!A25,W62)</x:f>
      </x:c>
      <x:c r="X63" t="str">
        <x:f>IF(AND('Risikoregister'!Q25=1,'Risikoregister'!G25=B$52,'Risikoregister'!H25=C$52),X62&amp;IF(X62="","",", ")&amp;'Risikoregister'!A25,X62)</x:f>
      </x:c>
      <x:c r="Y63" t="str">
        <x:f>IF(AND('Risikoregister'!Q25=1,'Risikoregister'!G25=B$53,'Risikoregister'!H25=C$53),Y62&amp;IF(Y62="","",", ")&amp;'Risikoregister'!A25,Y62)</x:f>
      </x:c>
    </x:row>
    <x:row r="64" ht="2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Q64" t="str">
        <x:f>IF(AND('Risikoregister'!Q26=1,'Risikoregister'!G26=B$45,'Risikoregister'!H26=C$45),Q63&amp;IF(Q63="","",", ")&amp;'Risikoregister'!A26,Q63)</x:f>
        <x:v>R-003</x:v>
      </x:c>
      <x:c r="R64" t="str">
        <x:f>IF(AND('Risikoregister'!Q26=1,'Risikoregister'!G26=B$46,'Risikoregister'!H26=C$46),R63&amp;IF(R63="","",", ")&amp;'Risikoregister'!A26,R63)</x:f>
        <x:v>R-001, R-004</x:v>
      </x:c>
      <x:c r="S64" t="str">
        <x:f>IF(AND('Risikoregister'!Q26=1,'Risikoregister'!G26=B$47,'Risikoregister'!H26=C$47),S63&amp;IF(S63="","",", ")&amp;'Risikoregister'!A26,S63)</x:f>
      </x:c>
      <x:c r="T64" t="str">
        <x:f>IF(AND('Risikoregister'!Q26=1,'Risikoregister'!G26=B$48,'Risikoregister'!H26=C$48),T63&amp;IF(T63="","",", ")&amp;'Risikoregister'!A26,T63)</x:f>
        <x:v>R-005</x:v>
      </x:c>
      <x:c r="U64" t="str">
        <x:f>IF(AND('Risikoregister'!Q26=1,'Risikoregister'!G26=B$49,'Risikoregister'!H26=C$49),U63&amp;IF(U63="","",", ")&amp;'Risikoregister'!A26,U63)</x:f>
        <x:v>R-002</x:v>
      </x:c>
      <x:c r="V64" t="str">
        <x:f>IF(AND('Risikoregister'!Q26=1,'Risikoregister'!G26=B$50,'Risikoregister'!H26=C$50),V63&amp;IF(V63="","",", ")&amp;'Risikoregister'!A26,V63)</x:f>
      </x:c>
      <x:c r="W64" t="str">
        <x:f>IF(AND('Risikoregister'!Q26=1,'Risikoregister'!G26=B$51,'Risikoregister'!H26=C$51),W63&amp;IF(W63="","",", ")&amp;'Risikoregister'!A26,W63)</x:f>
      </x:c>
      <x:c r="X64" t="str">
        <x:f>IF(AND('Risikoregister'!Q26=1,'Risikoregister'!G26=B$52,'Risikoregister'!H26=C$52),X63&amp;IF(X63="","",", ")&amp;'Risikoregister'!A26,X63)</x:f>
      </x:c>
      <x:c r="Y64" t="str">
        <x:f>IF(AND('Risikoregister'!Q26=1,'Risikoregister'!G26=B$53,'Risikoregister'!H26=C$53),Y63&amp;IF(Y63="","",", ")&amp;'Risikoregister'!A26,Y63)</x:f>
      </x:c>
    </x:row>
    <x:row r="65" ht="2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Q65" t="str">
        <x:f>IF(AND('Risikoregister'!Q27=1,'Risikoregister'!G27=B$45,'Risikoregister'!H27=C$45),Q64&amp;IF(Q64="","",", ")&amp;'Risikoregister'!A27,Q64)</x:f>
        <x:v>R-003</x:v>
      </x:c>
      <x:c r="R65" t="str">
        <x:f>IF(AND('Risikoregister'!Q27=1,'Risikoregister'!G27=B$46,'Risikoregister'!H27=C$46),R64&amp;IF(R64="","",", ")&amp;'Risikoregister'!A27,R64)</x:f>
        <x:v>R-001, R-004</x:v>
      </x:c>
      <x:c r="S65" t="str">
        <x:f>IF(AND('Risikoregister'!Q27=1,'Risikoregister'!G27=B$47,'Risikoregister'!H27=C$47),S64&amp;IF(S64="","",", ")&amp;'Risikoregister'!A27,S64)</x:f>
      </x:c>
      <x:c r="T65" t="str">
        <x:f>IF(AND('Risikoregister'!Q27=1,'Risikoregister'!G27=B$48,'Risikoregister'!H27=C$48),T64&amp;IF(T64="","",", ")&amp;'Risikoregister'!A27,T64)</x:f>
        <x:v>R-005</x:v>
      </x:c>
      <x:c r="U65" t="str">
        <x:f>IF(AND('Risikoregister'!Q27=1,'Risikoregister'!G27=B$49,'Risikoregister'!H27=C$49),U64&amp;IF(U64="","",", ")&amp;'Risikoregister'!A27,U64)</x:f>
        <x:v>R-002</x:v>
      </x:c>
      <x:c r="V65" t="str">
        <x:f>IF(AND('Risikoregister'!Q27=1,'Risikoregister'!G27=B$50,'Risikoregister'!H27=C$50),V64&amp;IF(V64="","",", ")&amp;'Risikoregister'!A27,V64)</x:f>
      </x:c>
      <x:c r="W65" t="str">
        <x:f>IF(AND('Risikoregister'!Q27=1,'Risikoregister'!G27=B$51,'Risikoregister'!H27=C$51),W64&amp;IF(W64="","",", ")&amp;'Risikoregister'!A27,W64)</x:f>
      </x:c>
      <x:c r="X65" t="str">
        <x:f>IF(AND('Risikoregister'!Q27=1,'Risikoregister'!G27=B$52,'Risikoregister'!H27=C$52),X64&amp;IF(X64="","",", ")&amp;'Risikoregister'!A27,X64)</x:f>
      </x:c>
      <x:c r="Y65" t="str">
        <x:f>IF(AND('Risikoregister'!Q27=1,'Risikoregister'!G27=B$53,'Risikoregister'!H27=C$53),Y64&amp;IF(Y64="","",", ")&amp;'Risikoregister'!A27,Y64)</x:f>
      </x:c>
    </x:row>
    <x:row r="66" ht="2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Q66" t="str">
        <x:f>IF(AND('Risikoregister'!Q28=1,'Risikoregister'!G28=B$45,'Risikoregister'!H28=C$45),Q65&amp;IF(Q65="","",", ")&amp;'Risikoregister'!A28,Q65)</x:f>
        <x:v>R-003</x:v>
      </x:c>
      <x:c r="R66" t="str">
        <x:f>IF(AND('Risikoregister'!Q28=1,'Risikoregister'!G28=B$46,'Risikoregister'!H28=C$46),R65&amp;IF(R65="","",", ")&amp;'Risikoregister'!A28,R65)</x:f>
        <x:v>R-001, R-004</x:v>
      </x:c>
      <x:c r="S66" t="str">
        <x:f>IF(AND('Risikoregister'!Q28=1,'Risikoregister'!G28=B$47,'Risikoregister'!H28=C$47),S65&amp;IF(S65="","",", ")&amp;'Risikoregister'!A28,S65)</x:f>
      </x:c>
      <x:c r="T66" t="str">
        <x:f>IF(AND('Risikoregister'!Q28=1,'Risikoregister'!G28=B$48,'Risikoregister'!H28=C$48),T65&amp;IF(T65="","",", ")&amp;'Risikoregister'!A28,T65)</x:f>
        <x:v>R-005</x:v>
      </x:c>
      <x:c r="U66" t="str">
        <x:f>IF(AND('Risikoregister'!Q28=1,'Risikoregister'!G28=B$49,'Risikoregister'!H28=C$49),U65&amp;IF(U65="","",", ")&amp;'Risikoregister'!A28,U65)</x:f>
        <x:v>R-002</x:v>
      </x:c>
      <x:c r="V66" t="str">
        <x:f>IF(AND('Risikoregister'!Q28=1,'Risikoregister'!G28=B$50,'Risikoregister'!H28=C$50),V65&amp;IF(V65="","",", ")&amp;'Risikoregister'!A28,V65)</x:f>
      </x:c>
      <x:c r="W66" t="str">
        <x:f>IF(AND('Risikoregister'!Q28=1,'Risikoregister'!G28=B$51,'Risikoregister'!H28=C$51),W65&amp;IF(W65="","",", ")&amp;'Risikoregister'!A28,W65)</x:f>
      </x:c>
      <x:c r="X66" t="str">
        <x:f>IF(AND('Risikoregister'!Q28=1,'Risikoregister'!G28=B$52,'Risikoregister'!H28=C$52),X65&amp;IF(X65="","",", ")&amp;'Risikoregister'!A28,X65)</x:f>
      </x:c>
      <x:c r="Y66" t="str">
        <x:f>IF(AND('Risikoregister'!Q28=1,'Risikoregister'!G28=B$53,'Risikoregister'!H28=C$53),Y65&amp;IF(Y65="","",", ")&amp;'Risikoregister'!A28,Y65)</x:f>
      </x:c>
    </x:row>
    <x:row r="67" ht="2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Q67" t="str">
        <x:f>IF(AND('Risikoregister'!Q29=1,'Risikoregister'!G29=B$45,'Risikoregister'!H29=C$45),Q66&amp;IF(Q66="","",", ")&amp;'Risikoregister'!A29,Q66)</x:f>
        <x:v>R-003</x:v>
      </x:c>
      <x:c r="R67" t="str">
        <x:f>IF(AND('Risikoregister'!Q29=1,'Risikoregister'!G29=B$46,'Risikoregister'!H29=C$46),R66&amp;IF(R66="","",", ")&amp;'Risikoregister'!A29,R66)</x:f>
        <x:v>R-001, R-004</x:v>
      </x:c>
      <x:c r="S67" t="str">
        <x:f>IF(AND('Risikoregister'!Q29=1,'Risikoregister'!G29=B$47,'Risikoregister'!H29=C$47),S66&amp;IF(S66="","",", ")&amp;'Risikoregister'!A29,S66)</x:f>
      </x:c>
      <x:c r="T67" t="str">
        <x:f>IF(AND('Risikoregister'!Q29=1,'Risikoregister'!G29=B$48,'Risikoregister'!H29=C$48),T66&amp;IF(T66="","",", ")&amp;'Risikoregister'!A29,T66)</x:f>
        <x:v>R-005</x:v>
      </x:c>
      <x:c r="U67" t="str">
        <x:f>IF(AND('Risikoregister'!Q29=1,'Risikoregister'!G29=B$49,'Risikoregister'!H29=C$49),U66&amp;IF(U66="","",", ")&amp;'Risikoregister'!A29,U66)</x:f>
        <x:v>R-002</x:v>
      </x:c>
      <x:c r="V67" t="str">
        <x:f>IF(AND('Risikoregister'!Q29=1,'Risikoregister'!G29=B$50,'Risikoregister'!H29=C$50),V66&amp;IF(V66="","",", ")&amp;'Risikoregister'!A29,V66)</x:f>
      </x:c>
      <x:c r="W67" t="str">
        <x:f>IF(AND('Risikoregister'!Q29=1,'Risikoregister'!G29=B$51,'Risikoregister'!H29=C$51),W66&amp;IF(W66="","",", ")&amp;'Risikoregister'!A29,W66)</x:f>
      </x:c>
      <x:c r="X67" t="str">
        <x:f>IF(AND('Risikoregister'!Q29=1,'Risikoregister'!G29=B$52,'Risikoregister'!H29=C$52),X66&amp;IF(X66="","",", ")&amp;'Risikoregister'!A29,X66)</x:f>
      </x:c>
      <x:c r="Y67" t="str">
        <x:f>IF(AND('Risikoregister'!Q29=1,'Risikoregister'!G29=B$53,'Risikoregister'!H29=C$53),Y66&amp;IF(Y66="","",", ")&amp;'Risikoregister'!A29,Y66)</x:f>
      </x:c>
    </x:row>
    <x:row r="68" ht="2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Q68" t="str">
        <x:f>IF(AND('Risikoregister'!Q30=1,'Risikoregister'!G30=B$45,'Risikoregister'!H30=C$45),Q67&amp;IF(Q67="","",", ")&amp;'Risikoregister'!A30,Q67)</x:f>
        <x:v>R-003</x:v>
      </x:c>
      <x:c r="R68" t="str">
        <x:f>IF(AND('Risikoregister'!Q30=1,'Risikoregister'!G30=B$46,'Risikoregister'!H30=C$46),R67&amp;IF(R67="","",", ")&amp;'Risikoregister'!A30,R67)</x:f>
        <x:v>R-001, R-004</x:v>
      </x:c>
      <x:c r="S68" t="str">
        <x:f>IF(AND('Risikoregister'!Q30=1,'Risikoregister'!G30=B$47,'Risikoregister'!H30=C$47),S67&amp;IF(S67="","",", ")&amp;'Risikoregister'!A30,S67)</x:f>
      </x:c>
      <x:c r="T68" t="str">
        <x:f>IF(AND('Risikoregister'!Q30=1,'Risikoregister'!G30=B$48,'Risikoregister'!H30=C$48),T67&amp;IF(T67="","",", ")&amp;'Risikoregister'!A30,T67)</x:f>
        <x:v>R-005</x:v>
      </x:c>
      <x:c r="U68" t="str">
        <x:f>IF(AND('Risikoregister'!Q30=1,'Risikoregister'!G30=B$49,'Risikoregister'!H30=C$49),U67&amp;IF(U67="","",", ")&amp;'Risikoregister'!A30,U67)</x:f>
        <x:v>R-002</x:v>
      </x:c>
      <x:c r="V68" t="str">
        <x:f>IF(AND('Risikoregister'!Q30=1,'Risikoregister'!G30=B$50,'Risikoregister'!H30=C$50),V67&amp;IF(V67="","",", ")&amp;'Risikoregister'!A30,V67)</x:f>
      </x:c>
      <x:c r="W68" t="str">
        <x:f>IF(AND('Risikoregister'!Q30=1,'Risikoregister'!G30=B$51,'Risikoregister'!H30=C$51),W67&amp;IF(W67="","",", ")&amp;'Risikoregister'!A30,W67)</x:f>
      </x:c>
      <x:c r="X68" t="str">
        <x:f>IF(AND('Risikoregister'!Q30=1,'Risikoregister'!G30=B$52,'Risikoregister'!H30=C$52),X67&amp;IF(X67="","",", ")&amp;'Risikoregister'!A30,X67)</x:f>
      </x:c>
      <x:c r="Y68" t="str">
        <x:f>IF(AND('Risikoregister'!Q30=1,'Risikoregister'!G30=B$53,'Risikoregister'!H30=C$53),Y67&amp;IF(Y67="","",", ")&amp;'Risikoregister'!A30,Y67)</x:f>
      </x:c>
    </x:row>
    <x:row r="69" ht="2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Q69" t="str">
        <x:f>IF(AND('Risikoregister'!Q31=1,'Risikoregister'!G31=B$45,'Risikoregister'!H31=C$45),Q68&amp;IF(Q68="","",", ")&amp;'Risikoregister'!A31,Q68)</x:f>
        <x:v>R-003</x:v>
      </x:c>
      <x:c r="R69" t="str">
        <x:f>IF(AND('Risikoregister'!Q31=1,'Risikoregister'!G31=B$46,'Risikoregister'!H31=C$46),R68&amp;IF(R68="","",", ")&amp;'Risikoregister'!A31,R68)</x:f>
        <x:v>R-001, R-004</x:v>
      </x:c>
      <x:c r="S69" t="str">
        <x:f>IF(AND('Risikoregister'!Q31=1,'Risikoregister'!G31=B$47,'Risikoregister'!H31=C$47),S68&amp;IF(S68="","",", ")&amp;'Risikoregister'!A31,S68)</x:f>
      </x:c>
      <x:c r="T69" t="str">
        <x:f>IF(AND('Risikoregister'!Q31=1,'Risikoregister'!G31=B$48,'Risikoregister'!H31=C$48),T68&amp;IF(T68="","",", ")&amp;'Risikoregister'!A31,T68)</x:f>
        <x:v>R-005</x:v>
      </x:c>
      <x:c r="U69" t="str">
        <x:f>IF(AND('Risikoregister'!Q31=1,'Risikoregister'!G31=B$49,'Risikoregister'!H31=C$49),U68&amp;IF(U68="","",", ")&amp;'Risikoregister'!A31,U68)</x:f>
        <x:v>R-002</x:v>
      </x:c>
      <x:c r="V69" t="str">
        <x:f>IF(AND('Risikoregister'!Q31=1,'Risikoregister'!G31=B$50,'Risikoregister'!H31=C$50),V68&amp;IF(V68="","",", ")&amp;'Risikoregister'!A31,V68)</x:f>
      </x:c>
      <x:c r="W69" t="str">
        <x:f>IF(AND('Risikoregister'!Q31=1,'Risikoregister'!G31=B$51,'Risikoregister'!H31=C$51),W68&amp;IF(W68="","",", ")&amp;'Risikoregister'!A31,W68)</x:f>
      </x:c>
      <x:c r="X69" t="str">
        <x:f>IF(AND('Risikoregister'!Q31=1,'Risikoregister'!G31=B$52,'Risikoregister'!H31=C$52),X68&amp;IF(X68="","",", ")&amp;'Risikoregister'!A31,X68)</x:f>
      </x:c>
      <x:c r="Y69" t="str">
        <x:f>IF(AND('Risikoregister'!Q31=1,'Risikoregister'!G31=B$53,'Risikoregister'!H31=C$53),Y68&amp;IF(Y68="","",", ")&amp;'Risikoregister'!A31,Y68)</x:f>
      </x:c>
    </x:row>
    <x:row r="70" ht="2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Q70" t="str">
        <x:f>IF(AND('Risikoregister'!Q32=1,'Risikoregister'!G32=B$45,'Risikoregister'!H32=C$45),Q69&amp;IF(Q69="","",", ")&amp;'Risikoregister'!A32,Q69)</x:f>
        <x:v>R-003</x:v>
      </x:c>
      <x:c r="R70" t="str">
        <x:f>IF(AND('Risikoregister'!Q32=1,'Risikoregister'!G32=B$46,'Risikoregister'!H32=C$46),R69&amp;IF(R69="","",", ")&amp;'Risikoregister'!A32,R69)</x:f>
        <x:v>R-001, R-004</x:v>
      </x:c>
      <x:c r="S70" t="str">
        <x:f>IF(AND('Risikoregister'!Q32=1,'Risikoregister'!G32=B$47,'Risikoregister'!H32=C$47),S69&amp;IF(S69="","",", ")&amp;'Risikoregister'!A32,S69)</x:f>
      </x:c>
      <x:c r="T70" t="str">
        <x:f>IF(AND('Risikoregister'!Q32=1,'Risikoregister'!G32=B$48,'Risikoregister'!H32=C$48),T69&amp;IF(T69="","",", ")&amp;'Risikoregister'!A32,T69)</x:f>
        <x:v>R-005</x:v>
      </x:c>
      <x:c r="U70" t="str">
        <x:f>IF(AND('Risikoregister'!Q32=1,'Risikoregister'!G32=B$49,'Risikoregister'!H32=C$49),U69&amp;IF(U69="","",", ")&amp;'Risikoregister'!A32,U69)</x:f>
        <x:v>R-002</x:v>
      </x:c>
      <x:c r="V70" t="str">
        <x:f>IF(AND('Risikoregister'!Q32=1,'Risikoregister'!G32=B$50,'Risikoregister'!H32=C$50),V69&amp;IF(V69="","",", ")&amp;'Risikoregister'!A32,V69)</x:f>
      </x:c>
      <x:c r="W70" t="str">
        <x:f>IF(AND('Risikoregister'!Q32=1,'Risikoregister'!G32=B$51,'Risikoregister'!H32=C$51),W69&amp;IF(W69="","",", ")&amp;'Risikoregister'!A32,W69)</x:f>
      </x:c>
      <x:c r="X70" t="str">
        <x:f>IF(AND('Risikoregister'!Q32=1,'Risikoregister'!G32=B$52,'Risikoregister'!H32=C$52),X69&amp;IF(X69="","",", ")&amp;'Risikoregister'!A32,X69)</x:f>
      </x:c>
      <x:c r="Y70" t="str">
        <x:f>IF(AND('Risikoregister'!Q32=1,'Risikoregister'!G32=B$53,'Risikoregister'!H32=C$53),Y69&amp;IF(Y69="","",", ")&amp;'Risikoregister'!A32,Y69)</x:f>
      </x:c>
    </x:row>
    <x:row r="71" ht="2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Q71" t="str">
        <x:f>IF(AND('Risikoregister'!Q33=1,'Risikoregister'!G33=B$45,'Risikoregister'!H33=C$45),Q70&amp;IF(Q70="","",", ")&amp;'Risikoregister'!A33,Q70)</x:f>
        <x:v>R-003</x:v>
      </x:c>
      <x:c r="R71" t="str">
        <x:f>IF(AND('Risikoregister'!Q33=1,'Risikoregister'!G33=B$46,'Risikoregister'!H33=C$46),R70&amp;IF(R70="","",", ")&amp;'Risikoregister'!A33,R70)</x:f>
        <x:v>R-001, R-004</x:v>
      </x:c>
      <x:c r="S71" t="str">
        <x:f>IF(AND('Risikoregister'!Q33=1,'Risikoregister'!G33=B$47,'Risikoregister'!H33=C$47),S70&amp;IF(S70="","",", ")&amp;'Risikoregister'!A33,S70)</x:f>
      </x:c>
      <x:c r="T71" t="str">
        <x:f>IF(AND('Risikoregister'!Q33=1,'Risikoregister'!G33=B$48,'Risikoregister'!H33=C$48),T70&amp;IF(T70="","",", ")&amp;'Risikoregister'!A33,T70)</x:f>
        <x:v>R-005</x:v>
      </x:c>
      <x:c r="U71" t="str">
        <x:f>IF(AND('Risikoregister'!Q33=1,'Risikoregister'!G33=B$49,'Risikoregister'!H33=C$49),U70&amp;IF(U70="","",", ")&amp;'Risikoregister'!A33,U70)</x:f>
        <x:v>R-002</x:v>
      </x:c>
      <x:c r="V71" t="str">
        <x:f>IF(AND('Risikoregister'!Q33=1,'Risikoregister'!G33=B$50,'Risikoregister'!H33=C$50),V70&amp;IF(V70="","",", ")&amp;'Risikoregister'!A33,V70)</x:f>
      </x:c>
      <x:c r="W71" t="str">
        <x:f>IF(AND('Risikoregister'!Q33=1,'Risikoregister'!G33=B$51,'Risikoregister'!H33=C$51),W70&amp;IF(W70="","",", ")&amp;'Risikoregister'!A33,W70)</x:f>
      </x:c>
      <x:c r="X71" t="str">
        <x:f>IF(AND('Risikoregister'!Q33=1,'Risikoregister'!G33=B$52,'Risikoregister'!H33=C$52),X70&amp;IF(X70="","",", ")&amp;'Risikoregister'!A33,X70)</x:f>
      </x:c>
      <x:c r="Y71" t="str">
        <x:f>IF(AND('Risikoregister'!Q33=1,'Risikoregister'!G33=B$53,'Risikoregister'!H33=C$53),Y70&amp;IF(Y70="","",", ")&amp;'Risikoregister'!A33,Y70)</x:f>
      </x:c>
    </x:row>
    <x:row r="72" ht="2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Q72" t="str">
        <x:f>IF(AND('Risikoregister'!Q34=1,'Risikoregister'!G34=B$45,'Risikoregister'!H34=C$45),Q71&amp;IF(Q71="","",", ")&amp;'Risikoregister'!A34,Q71)</x:f>
        <x:v>R-003</x:v>
      </x:c>
      <x:c r="R72" t="str">
        <x:f>IF(AND('Risikoregister'!Q34=1,'Risikoregister'!G34=B$46,'Risikoregister'!H34=C$46),R71&amp;IF(R71="","",", ")&amp;'Risikoregister'!A34,R71)</x:f>
        <x:v>R-001, R-004</x:v>
      </x:c>
      <x:c r="S72" t="str">
        <x:f>IF(AND('Risikoregister'!Q34=1,'Risikoregister'!G34=B$47,'Risikoregister'!H34=C$47),S71&amp;IF(S71="","",", ")&amp;'Risikoregister'!A34,S71)</x:f>
      </x:c>
      <x:c r="T72" t="str">
        <x:f>IF(AND('Risikoregister'!Q34=1,'Risikoregister'!G34=B$48,'Risikoregister'!H34=C$48),T71&amp;IF(T71="","",", ")&amp;'Risikoregister'!A34,T71)</x:f>
        <x:v>R-005</x:v>
      </x:c>
      <x:c r="U72" t="str">
        <x:f>IF(AND('Risikoregister'!Q34=1,'Risikoregister'!G34=B$49,'Risikoregister'!H34=C$49),U71&amp;IF(U71="","",", ")&amp;'Risikoregister'!A34,U71)</x:f>
        <x:v>R-002</x:v>
      </x:c>
      <x:c r="V72" t="str">
        <x:f>IF(AND('Risikoregister'!Q34=1,'Risikoregister'!G34=B$50,'Risikoregister'!H34=C$50),V71&amp;IF(V71="","",", ")&amp;'Risikoregister'!A34,V71)</x:f>
      </x:c>
      <x:c r="W72" t="str">
        <x:f>IF(AND('Risikoregister'!Q34=1,'Risikoregister'!G34=B$51,'Risikoregister'!H34=C$51),W71&amp;IF(W71="","",", ")&amp;'Risikoregister'!A34,W71)</x:f>
      </x:c>
      <x:c r="X72" t="str">
        <x:f>IF(AND('Risikoregister'!Q34=1,'Risikoregister'!G34=B$52,'Risikoregister'!H34=C$52),X71&amp;IF(X71="","",", ")&amp;'Risikoregister'!A34,X71)</x:f>
      </x:c>
      <x:c r="Y72" t="str">
        <x:f>IF(AND('Risikoregister'!Q34=1,'Risikoregister'!G34=B$53,'Risikoregister'!H34=C$53),Y71&amp;IF(Y71="","",", ")&amp;'Risikoregister'!A34,Y71)</x:f>
      </x:c>
    </x:row>
    <x:row r="73" ht="2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Q73" t="str">
        <x:f>IF(AND('Risikoregister'!Q35=1,'Risikoregister'!G35=B$45,'Risikoregister'!H35=C$45),Q72&amp;IF(Q72="","",", ")&amp;'Risikoregister'!A35,Q72)</x:f>
        <x:v>R-003</x:v>
      </x:c>
      <x:c r="R73" t="str">
        <x:f>IF(AND('Risikoregister'!Q35=1,'Risikoregister'!G35=B$46,'Risikoregister'!H35=C$46),R72&amp;IF(R72="","",", ")&amp;'Risikoregister'!A35,R72)</x:f>
        <x:v>R-001, R-004</x:v>
      </x:c>
      <x:c r="S73" t="str">
        <x:f>IF(AND('Risikoregister'!Q35=1,'Risikoregister'!G35=B$47,'Risikoregister'!H35=C$47),S72&amp;IF(S72="","",", ")&amp;'Risikoregister'!A35,S72)</x:f>
      </x:c>
      <x:c r="T73" t="str">
        <x:f>IF(AND('Risikoregister'!Q35=1,'Risikoregister'!G35=B$48,'Risikoregister'!H35=C$48),T72&amp;IF(T72="","",", ")&amp;'Risikoregister'!A35,T72)</x:f>
        <x:v>R-005</x:v>
      </x:c>
      <x:c r="U73" t="str">
        <x:f>IF(AND('Risikoregister'!Q35=1,'Risikoregister'!G35=B$49,'Risikoregister'!H35=C$49),U72&amp;IF(U72="","",", ")&amp;'Risikoregister'!A35,U72)</x:f>
        <x:v>R-002</x:v>
      </x:c>
      <x:c r="V73" t="str">
        <x:f>IF(AND('Risikoregister'!Q35=1,'Risikoregister'!G35=B$50,'Risikoregister'!H35=C$50),V72&amp;IF(V72="","",", ")&amp;'Risikoregister'!A35,V72)</x:f>
      </x:c>
      <x:c r="W73" t="str">
        <x:f>IF(AND('Risikoregister'!Q35=1,'Risikoregister'!G35=B$51,'Risikoregister'!H35=C$51),W72&amp;IF(W72="","",", ")&amp;'Risikoregister'!A35,W72)</x:f>
      </x:c>
      <x:c r="X73" t="str">
        <x:f>IF(AND('Risikoregister'!Q35=1,'Risikoregister'!G35=B$52,'Risikoregister'!H35=C$52),X72&amp;IF(X72="","",", ")&amp;'Risikoregister'!A35,X72)</x:f>
      </x:c>
      <x:c r="Y73" t="str">
        <x:f>IF(AND('Risikoregister'!Q35=1,'Risikoregister'!G35=B$53,'Risikoregister'!H35=C$53),Y72&amp;IF(Y72="","",", ")&amp;'Risikoregister'!A35,Y72)</x:f>
      </x:c>
    </x:row>
    <x:row r="74" ht="2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Q74" t="str">
        <x:f>IF(AND('Risikoregister'!Q36=1,'Risikoregister'!G36=B$45,'Risikoregister'!H36=C$45),Q73&amp;IF(Q73="","",", ")&amp;'Risikoregister'!A36,Q73)</x:f>
        <x:v>R-003</x:v>
      </x:c>
      <x:c r="R74" t="str">
        <x:f>IF(AND('Risikoregister'!Q36=1,'Risikoregister'!G36=B$46,'Risikoregister'!H36=C$46),R73&amp;IF(R73="","",", ")&amp;'Risikoregister'!A36,R73)</x:f>
        <x:v>R-001, R-004</x:v>
      </x:c>
      <x:c r="S74" t="str">
        <x:f>IF(AND('Risikoregister'!Q36=1,'Risikoregister'!G36=B$47,'Risikoregister'!H36=C$47),S73&amp;IF(S73="","",", ")&amp;'Risikoregister'!A36,S73)</x:f>
      </x:c>
      <x:c r="T74" t="str">
        <x:f>IF(AND('Risikoregister'!Q36=1,'Risikoregister'!G36=B$48,'Risikoregister'!H36=C$48),T73&amp;IF(T73="","",", ")&amp;'Risikoregister'!A36,T73)</x:f>
        <x:v>R-005</x:v>
      </x:c>
      <x:c r="U74" t="str">
        <x:f>IF(AND('Risikoregister'!Q36=1,'Risikoregister'!G36=B$49,'Risikoregister'!H36=C$49),U73&amp;IF(U73="","",", ")&amp;'Risikoregister'!A36,U73)</x:f>
        <x:v>R-002</x:v>
      </x:c>
      <x:c r="V74" t="str">
        <x:f>IF(AND('Risikoregister'!Q36=1,'Risikoregister'!G36=B$50,'Risikoregister'!H36=C$50),V73&amp;IF(V73="","",", ")&amp;'Risikoregister'!A36,V73)</x:f>
      </x:c>
      <x:c r="W74" t="str">
        <x:f>IF(AND('Risikoregister'!Q36=1,'Risikoregister'!G36=B$51,'Risikoregister'!H36=C$51),W73&amp;IF(W73="","",", ")&amp;'Risikoregister'!A36,W73)</x:f>
      </x:c>
      <x:c r="X74" t="str">
        <x:f>IF(AND('Risikoregister'!Q36=1,'Risikoregister'!G36=B$52,'Risikoregister'!H36=C$52),X73&amp;IF(X73="","",", ")&amp;'Risikoregister'!A36,X73)</x:f>
      </x:c>
      <x:c r="Y74" t="str">
        <x:f>IF(AND('Risikoregister'!Q36=1,'Risikoregister'!G36=B$53,'Risikoregister'!H36=C$53),Y73&amp;IF(Y73="","",", ")&amp;'Risikoregister'!A36,Y73)</x:f>
      </x:c>
    </x:row>
    <x:row r="75" ht="2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Q75" t="str">
        <x:f>IF(AND('Risikoregister'!Q37=1,'Risikoregister'!G37=B$45,'Risikoregister'!H37=C$45),Q74&amp;IF(Q74="","",", ")&amp;'Risikoregister'!A37,Q74)</x:f>
        <x:v>R-003</x:v>
      </x:c>
      <x:c r="R75" t="str">
        <x:f>IF(AND('Risikoregister'!Q37=1,'Risikoregister'!G37=B$46,'Risikoregister'!H37=C$46),R74&amp;IF(R74="","",", ")&amp;'Risikoregister'!A37,R74)</x:f>
        <x:v>R-001, R-004</x:v>
      </x:c>
      <x:c r="S75" t="str">
        <x:f>IF(AND('Risikoregister'!Q37=1,'Risikoregister'!G37=B$47,'Risikoregister'!H37=C$47),S74&amp;IF(S74="","",", ")&amp;'Risikoregister'!A37,S74)</x:f>
      </x:c>
      <x:c r="T75" t="str">
        <x:f>IF(AND('Risikoregister'!Q37=1,'Risikoregister'!G37=B$48,'Risikoregister'!H37=C$48),T74&amp;IF(T74="","",", ")&amp;'Risikoregister'!A37,T74)</x:f>
        <x:v>R-005</x:v>
      </x:c>
      <x:c r="U75" t="str">
        <x:f>IF(AND('Risikoregister'!Q37=1,'Risikoregister'!G37=B$49,'Risikoregister'!H37=C$49),U74&amp;IF(U74="","",", ")&amp;'Risikoregister'!A37,U74)</x:f>
        <x:v>R-002</x:v>
      </x:c>
      <x:c r="V75" t="str">
        <x:f>IF(AND('Risikoregister'!Q37=1,'Risikoregister'!G37=B$50,'Risikoregister'!H37=C$50),V74&amp;IF(V74="","",", ")&amp;'Risikoregister'!A37,V74)</x:f>
      </x:c>
      <x:c r="W75" t="str">
        <x:f>IF(AND('Risikoregister'!Q37=1,'Risikoregister'!G37=B$51,'Risikoregister'!H37=C$51),W74&amp;IF(W74="","",", ")&amp;'Risikoregister'!A37,W74)</x:f>
      </x:c>
      <x:c r="X75" t="str">
        <x:f>IF(AND('Risikoregister'!Q37=1,'Risikoregister'!G37=B$52,'Risikoregister'!H37=C$52),X74&amp;IF(X74="","",", ")&amp;'Risikoregister'!A37,X74)</x:f>
      </x:c>
      <x:c r="Y75" t="str">
        <x:f>IF(AND('Risikoregister'!Q37=1,'Risikoregister'!G37=B$53,'Risikoregister'!H37=C$53),Y74&amp;IF(Y74="","",", ")&amp;'Risikoregister'!A37,Y74)</x:f>
      </x:c>
    </x:row>
    <x:row r="76" ht="2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Q76" t="str">
        <x:f>IF(AND('Risikoregister'!Q38=1,'Risikoregister'!G38=B$45,'Risikoregister'!H38=C$45),Q75&amp;IF(Q75="","",", ")&amp;'Risikoregister'!A38,Q75)</x:f>
        <x:v>R-003</x:v>
      </x:c>
      <x:c r="R76" t="str">
        <x:f>IF(AND('Risikoregister'!Q38=1,'Risikoregister'!G38=B$46,'Risikoregister'!H38=C$46),R75&amp;IF(R75="","",", ")&amp;'Risikoregister'!A38,R75)</x:f>
        <x:v>R-001, R-004</x:v>
      </x:c>
      <x:c r="S76" t="str">
        <x:f>IF(AND('Risikoregister'!Q38=1,'Risikoregister'!G38=B$47,'Risikoregister'!H38=C$47),S75&amp;IF(S75="","",", ")&amp;'Risikoregister'!A38,S75)</x:f>
      </x:c>
      <x:c r="T76" t="str">
        <x:f>IF(AND('Risikoregister'!Q38=1,'Risikoregister'!G38=B$48,'Risikoregister'!H38=C$48),T75&amp;IF(T75="","",", ")&amp;'Risikoregister'!A38,T75)</x:f>
        <x:v>R-005</x:v>
      </x:c>
      <x:c r="U76" t="str">
        <x:f>IF(AND('Risikoregister'!Q38=1,'Risikoregister'!G38=B$49,'Risikoregister'!H38=C$49),U75&amp;IF(U75="","",", ")&amp;'Risikoregister'!A38,U75)</x:f>
        <x:v>R-002</x:v>
      </x:c>
      <x:c r="V76" t="str">
        <x:f>IF(AND('Risikoregister'!Q38=1,'Risikoregister'!G38=B$50,'Risikoregister'!H38=C$50),V75&amp;IF(V75="","",", ")&amp;'Risikoregister'!A38,V75)</x:f>
      </x:c>
      <x:c r="W76" t="str">
        <x:f>IF(AND('Risikoregister'!Q38=1,'Risikoregister'!G38=B$51,'Risikoregister'!H38=C$51),W75&amp;IF(W75="","",", ")&amp;'Risikoregister'!A38,W75)</x:f>
      </x:c>
      <x:c r="X76" t="str">
        <x:f>IF(AND('Risikoregister'!Q38=1,'Risikoregister'!G38=B$52,'Risikoregister'!H38=C$52),X75&amp;IF(X75="","",", ")&amp;'Risikoregister'!A38,X75)</x:f>
      </x:c>
      <x:c r="Y76" t="str">
        <x:f>IF(AND('Risikoregister'!Q38=1,'Risikoregister'!G38=B$53,'Risikoregister'!H38=C$53),Y75&amp;IF(Y75="","",", ")&amp;'Risikoregister'!A38,Y75)</x:f>
      </x:c>
    </x:row>
    <x:row r="77" ht="2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Q77" t="str">
        <x:f>IF(AND('Risikoregister'!Q39=1,'Risikoregister'!G39=B$45,'Risikoregister'!H39=C$45),Q76&amp;IF(Q76="","",", ")&amp;'Risikoregister'!A39,Q76)</x:f>
        <x:v>R-003</x:v>
      </x:c>
      <x:c r="R77" t="str">
        <x:f>IF(AND('Risikoregister'!Q39=1,'Risikoregister'!G39=B$46,'Risikoregister'!H39=C$46),R76&amp;IF(R76="","",", ")&amp;'Risikoregister'!A39,R76)</x:f>
        <x:v>R-001, R-004</x:v>
      </x:c>
      <x:c r="S77" t="str">
        <x:f>IF(AND('Risikoregister'!Q39=1,'Risikoregister'!G39=B$47,'Risikoregister'!H39=C$47),S76&amp;IF(S76="","",", ")&amp;'Risikoregister'!A39,S76)</x:f>
      </x:c>
      <x:c r="T77" t="str">
        <x:f>IF(AND('Risikoregister'!Q39=1,'Risikoregister'!G39=B$48,'Risikoregister'!H39=C$48),T76&amp;IF(T76="","",", ")&amp;'Risikoregister'!A39,T76)</x:f>
        <x:v>R-005</x:v>
      </x:c>
      <x:c r="U77" t="str">
        <x:f>IF(AND('Risikoregister'!Q39=1,'Risikoregister'!G39=B$49,'Risikoregister'!H39=C$49),U76&amp;IF(U76="","",", ")&amp;'Risikoregister'!A39,U76)</x:f>
        <x:v>R-002</x:v>
      </x:c>
      <x:c r="V77" t="str">
        <x:f>IF(AND('Risikoregister'!Q39=1,'Risikoregister'!G39=B$50,'Risikoregister'!H39=C$50),V76&amp;IF(V76="","",", ")&amp;'Risikoregister'!A39,V76)</x:f>
      </x:c>
      <x:c r="W77" t="str">
        <x:f>IF(AND('Risikoregister'!Q39=1,'Risikoregister'!G39=B$51,'Risikoregister'!H39=C$51),W76&amp;IF(W76="","",", ")&amp;'Risikoregister'!A39,W76)</x:f>
      </x:c>
      <x:c r="X77" t="str">
        <x:f>IF(AND('Risikoregister'!Q39=1,'Risikoregister'!G39=B$52,'Risikoregister'!H39=C$52),X76&amp;IF(X76="","",", ")&amp;'Risikoregister'!A39,X76)</x:f>
      </x:c>
      <x:c r="Y77" t="str">
        <x:f>IF(AND('Risikoregister'!Q39=1,'Risikoregister'!G39=B$53,'Risikoregister'!H39=C$53),Y76&amp;IF(Y76="","",", ")&amp;'Risikoregister'!A39,Y76)</x:f>
      </x:c>
    </x:row>
    <x:row r="78" ht="2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Q78" t="str">
        <x:f>IF(AND('Risikoregister'!Q40=1,'Risikoregister'!G40=B$45,'Risikoregister'!H40=C$45),Q77&amp;IF(Q77="","",", ")&amp;'Risikoregister'!A40,Q77)</x:f>
        <x:v>R-003</x:v>
      </x:c>
      <x:c r="R78" t="str">
        <x:f>IF(AND('Risikoregister'!Q40=1,'Risikoregister'!G40=B$46,'Risikoregister'!H40=C$46),R77&amp;IF(R77="","",", ")&amp;'Risikoregister'!A40,R77)</x:f>
        <x:v>R-001, R-004</x:v>
      </x:c>
      <x:c r="S78" t="str">
        <x:f>IF(AND('Risikoregister'!Q40=1,'Risikoregister'!G40=B$47,'Risikoregister'!H40=C$47),S77&amp;IF(S77="","",", ")&amp;'Risikoregister'!A40,S77)</x:f>
      </x:c>
      <x:c r="T78" t="str">
        <x:f>IF(AND('Risikoregister'!Q40=1,'Risikoregister'!G40=B$48,'Risikoregister'!H40=C$48),T77&amp;IF(T77="","",", ")&amp;'Risikoregister'!A40,T77)</x:f>
        <x:v>R-005</x:v>
      </x:c>
      <x:c r="U78" t="str">
        <x:f>IF(AND('Risikoregister'!Q40=1,'Risikoregister'!G40=B$49,'Risikoregister'!H40=C$49),U77&amp;IF(U77="","",", ")&amp;'Risikoregister'!A40,U77)</x:f>
        <x:v>R-002</x:v>
      </x:c>
      <x:c r="V78" t="str">
        <x:f>IF(AND('Risikoregister'!Q40=1,'Risikoregister'!G40=B$50,'Risikoregister'!H40=C$50),V77&amp;IF(V77="","",", ")&amp;'Risikoregister'!A40,V77)</x:f>
      </x:c>
      <x:c r="W78" t="str">
        <x:f>IF(AND('Risikoregister'!Q40=1,'Risikoregister'!G40=B$51,'Risikoregister'!H40=C$51),W77&amp;IF(W77="","",", ")&amp;'Risikoregister'!A40,W77)</x:f>
      </x:c>
      <x:c r="X78" t="str">
        <x:f>IF(AND('Risikoregister'!Q40=1,'Risikoregister'!G40=B$52,'Risikoregister'!H40=C$52),X77&amp;IF(X77="","",", ")&amp;'Risikoregister'!A40,X77)</x:f>
      </x:c>
      <x:c r="Y78" t="str">
        <x:f>IF(AND('Risikoregister'!Q40=1,'Risikoregister'!G40=B$53,'Risikoregister'!H40=C$53),Y77&amp;IF(Y77="","",", ")&amp;'Risikoregister'!A40,Y77)</x:f>
      </x:c>
    </x:row>
    <x:row r="79" ht="2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Q79" t="str">
        <x:f>IF(AND('Risikoregister'!Q41=1,'Risikoregister'!G41=B$45,'Risikoregister'!H41=C$45),Q78&amp;IF(Q78="","",", ")&amp;'Risikoregister'!A41,Q78)</x:f>
        <x:v>R-003</x:v>
      </x:c>
      <x:c r="R79" t="str">
        <x:f>IF(AND('Risikoregister'!Q41=1,'Risikoregister'!G41=B$46,'Risikoregister'!H41=C$46),R78&amp;IF(R78="","",", ")&amp;'Risikoregister'!A41,R78)</x:f>
        <x:v>R-001, R-004</x:v>
      </x:c>
      <x:c r="S79" t="str">
        <x:f>IF(AND('Risikoregister'!Q41=1,'Risikoregister'!G41=B$47,'Risikoregister'!H41=C$47),S78&amp;IF(S78="","",", ")&amp;'Risikoregister'!A41,S78)</x:f>
      </x:c>
      <x:c r="T79" t="str">
        <x:f>IF(AND('Risikoregister'!Q41=1,'Risikoregister'!G41=B$48,'Risikoregister'!H41=C$48),T78&amp;IF(T78="","",", ")&amp;'Risikoregister'!A41,T78)</x:f>
        <x:v>R-005</x:v>
      </x:c>
      <x:c r="U79" t="str">
        <x:f>IF(AND('Risikoregister'!Q41=1,'Risikoregister'!G41=B$49,'Risikoregister'!H41=C$49),U78&amp;IF(U78="","",", ")&amp;'Risikoregister'!A41,U78)</x:f>
        <x:v>R-002</x:v>
      </x:c>
      <x:c r="V79" t="str">
        <x:f>IF(AND('Risikoregister'!Q41=1,'Risikoregister'!G41=B$50,'Risikoregister'!H41=C$50),V78&amp;IF(V78="","",", ")&amp;'Risikoregister'!A41,V78)</x:f>
      </x:c>
      <x:c r="W79" t="str">
        <x:f>IF(AND('Risikoregister'!Q41=1,'Risikoregister'!G41=B$51,'Risikoregister'!H41=C$51),W78&amp;IF(W78="","",", ")&amp;'Risikoregister'!A41,W78)</x:f>
      </x:c>
      <x:c r="X79" t="str">
        <x:f>IF(AND('Risikoregister'!Q41=1,'Risikoregister'!G41=B$52,'Risikoregister'!H41=C$52),X78&amp;IF(X78="","",", ")&amp;'Risikoregister'!A41,X78)</x:f>
      </x:c>
      <x:c r="Y79" t="str">
        <x:f>IF(AND('Risikoregister'!Q41=1,'Risikoregister'!G41=B$53,'Risikoregister'!H41=C$53),Y78&amp;IF(Y78="","",", ")&amp;'Risikoregister'!A41,Y78)</x:f>
      </x:c>
    </x:row>
    <x:row r="80" ht="2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Q80" t="str">
        <x:f>IF(AND('Risikoregister'!Q42=1,'Risikoregister'!G42=B$45,'Risikoregister'!H42=C$45),Q79&amp;IF(Q79="","",", ")&amp;'Risikoregister'!A42,Q79)</x:f>
        <x:v>R-003</x:v>
      </x:c>
      <x:c r="R80" t="str">
        <x:f>IF(AND('Risikoregister'!Q42=1,'Risikoregister'!G42=B$46,'Risikoregister'!H42=C$46),R79&amp;IF(R79="","",", ")&amp;'Risikoregister'!A42,R79)</x:f>
        <x:v>R-001, R-004</x:v>
      </x:c>
      <x:c r="S80" t="str">
        <x:f>IF(AND('Risikoregister'!Q42=1,'Risikoregister'!G42=B$47,'Risikoregister'!H42=C$47),S79&amp;IF(S79="","",", ")&amp;'Risikoregister'!A42,S79)</x:f>
      </x:c>
      <x:c r="T80" t="str">
        <x:f>IF(AND('Risikoregister'!Q42=1,'Risikoregister'!G42=B$48,'Risikoregister'!H42=C$48),T79&amp;IF(T79="","",", ")&amp;'Risikoregister'!A42,T79)</x:f>
        <x:v>R-005</x:v>
      </x:c>
      <x:c r="U80" t="str">
        <x:f>IF(AND('Risikoregister'!Q42=1,'Risikoregister'!G42=B$49,'Risikoregister'!H42=C$49),U79&amp;IF(U79="","",", ")&amp;'Risikoregister'!A42,U79)</x:f>
        <x:v>R-002</x:v>
      </x:c>
      <x:c r="V80" t="str">
        <x:f>IF(AND('Risikoregister'!Q42=1,'Risikoregister'!G42=B$50,'Risikoregister'!H42=C$50),V79&amp;IF(V79="","",", ")&amp;'Risikoregister'!A42,V79)</x:f>
      </x:c>
      <x:c r="W80" t="str">
        <x:f>IF(AND('Risikoregister'!Q42=1,'Risikoregister'!G42=B$51,'Risikoregister'!H42=C$51),W79&amp;IF(W79="","",", ")&amp;'Risikoregister'!A42,W79)</x:f>
      </x:c>
      <x:c r="X80" t="str">
        <x:f>IF(AND('Risikoregister'!Q42=1,'Risikoregister'!G42=B$52,'Risikoregister'!H42=C$52),X79&amp;IF(X79="","",", ")&amp;'Risikoregister'!A42,X79)</x:f>
      </x:c>
      <x:c r="Y80" t="str">
        <x:f>IF(AND('Risikoregister'!Q42=1,'Risikoregister'!G42=B$53,'Risikoregister'!H42=C$53),Y79&amp;IF(Y79="","",", ")&amp;'Risikoregister'!A42,Y79)</x:f>
      </x:c>
    </x:row>
    <x:row r="81" ht="2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Q81" t="str">
        <x:f>IF(AND('Risikoregister'!Q43=1,'Risikoregister'!G43=B$45,'Risikoregister'!H43=C$45),Q80&amp;IF(Q80="","",", ")&amp;'Risikoregister'!A43,Q80)</x:f>
        <x:v>R-003</x:v>
      </x:c>
      <x:c r="R81" t="str">
        <x:f>IF(AND('Risikoregister'!Q43=1,'Risikoregister'!G43=B$46,'Risikoregister'!H43=C$46),R80&amp;IF(R80="","",", ")&amp;'Risikoregister'!A43,R80)</x:f>
        <x:v>R-001, R-004</x:v>
      </x:c>
      <x:c r="S81" t="str">
        <x:f>IF(AND('Risikoregister'!Q43=1,'Risikoregister'!G43=B$47,'Risikoregister'!H43=C$47),S80&amp;IF(S80="","",", ")&amp;'Risikoregister'!A43,S80)</x:f>
      </x:c>
      <x:c r="T81" t="str">
        <x:f>IF(AND('Risikoregister'!Q43=1,'Risikoregister'!G43=B$48,'Risikoregister'!H43=C$48),T80&amp;IF(T80="","",", ")&amp;'Risikoregister'!A43,T80)</x:f>
        <x:v>R-005</x:v>
      </x:c>
      <x:c r="U81" t="str">
        <x:f>IF(AND('Risikoregister'!Q43=1,'Risikoregister'!G43=B$49,'Risikoregister'!H43=C$49),U80&amp;IF(U80="","",", ")&amp;'Risikoregister'!A43,U80)</x:f>
        <x:v>R-002</x:v>
      </x:c>
      <x:c r="V81" t="str">
        <x:f>IF(AND('Risikoregister'!Q43=1,'Risikoregister'!G43=B$50,'Risikoregister'!H43=C$50),V80&amp;IF(V80="","",", ")&amp;'Risikoregister'!A43,V80)</x:f>
      </x:c>
      <x:c r="W81" t="str">
        <x:f>IF(AND('Risikoregister'!Q43=1,'Risikoregister'!G43=B$51,'Risikoregister'!H43=C$51),W80&amp;IF(W80="","",", ")&amp;'Risikoregister'!A43,W80)</x:f>
      </x:c>
      <x:c r="X81" t="str">
        <x:f>IF(AND('Risikoregister'!Q43=1,'Risikoregister'!G43=B$52,'Risikoregister'!H43=C$52),X80&amp;IF(X80="","",", ")&amp;'Risikoregister'!A43,X80)</x:f>
      </x:c>
      <x:c r="Y81" t="str">
        <x:f>IF(AND('Risikoregister'!Q43=1,'Risikoregister'!G43=B$53,'Risikoregister'!H43=C$53),Y80&amp;IF(Y80="","",", ")&amp;'Risikoregister'!A43,Y80)</x:f>
      </x:c>
    </x:row>
    <x:row r="82" ht="2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Q82" t="str">
        <x:f>IF(AND('Risikoregister'!Q44=1,'Risikoregister'!G44=B$45,'Risikoregister'!H44=C$45),Q81&amp;IF(Q81="","",", ")&amp;'Risikoregister'!A44,Q81)</x:f>
        <x:v>R-003</x:v>
      </x:c>
      <x:c r="R82" t="str">
        <x:f>IF(AND('Risikoregister'!Q44=1,'Risikoregister'!G44=B$46,'Risikoregister'!H44=C$46),R81&amp;IF(R81="","",", ")&amp;'Risikoregister'!A44,R81)</x:f>
        <x:v>R-001, R-004</x:v>
      </x:c>
      <x:c r="S82" t="str">
        <x:f>IF(AND('Risikoregister'!Q44=1,'Risikoregister'!G44=B$47,'Risikoregister'!H44=C$47),S81&amp;IF(S81="","",", ")&amp;'Risikoregister'!A44,S81)</x:f>
      </x:c>
      <x:c r="T82" t="str">
        <x:f>IF(AND('Risikoregister'!Q44=1,'Risikoregister'!G44=B$48,'Risikoregister'!H44=C$48),T81&amp;IF(T81="","",", ")&amp;'Risikoregister'!A44,T81)</x:f>
        <x:v>R-005</x:v>
      </x:c>
      <x:c r="U82" t="str">
        <x:f>IF(AND('Risikoregister'!Q44=1,'Risikoregister'!G44=B$49,'Risikoregister'!H44=C$49),U81&amp;IF(U81="","",", ")&amp;'Risikoregister'!A44,U81)</x:f>
        <x:v>R-002</x:v>
      </x:c>
      <x:c r="V82" t="str">
        <x:f>IF(AND('Risikoregister'!Q44=1,'Risikoregister'!G44=B$50,'Risikoregister'!H44=C$50),V81&amp;IF(V81="","",", ")&amp;'Risikoregister'!A44,V81)</x:f>
      </x:c>
      <x:c r="W82" t="str">
        <x:f>IF(AND('Risikoregister'!Q44=1,'Risikoregister'!G44=B$51,'Risikoregister'!H44=C$51),W81&amp;IF(W81="","",", ")&amp;'Risikoregister'!A44,W81)</x:f>
      </x:c>
      <x:c r="X82" t="str">
        <x:f>IF(AND('Risikoregister'!Q44=1,'Risikoregister'!G44=B$52,'Risikoregister'!H44=C$52),X81&amp;IF(X81="","",", ")&amp;'Risikoregister'!A44,X81)</x:f>
      </x:c>
      <x:c r="Y82" t="str">
        <x:f>IF(AND('Risikoregister'!Q44=1,'Risikoregister'!G44=B$53,'Risikoregister'!H44=C$53),Y81&amp;IF(Y81="","",", ")&amp;'Risikoregister'!A44,Y81)</x:f>
      </x:c>
    </x:row>
    <x:row r="83" ht="2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Q83" t="str">
        <x:f>IF(AND('Risikoregister'!Q45=1,'Risikoregister'!G45=B$45,'Risikoregister'!H45=C$45),Q82&amp;IF(Q82="","",", ")&amp;'Risikoregister'!A45,Q82)</x:f>
        <x:v>R-003</x:v>
      </x:c>
      <x:c r="R83" t="str">
        <x:f>IF(AND('Risikoregister'!Q45=1,'Risikoregister'!G45=B$46,'Risikoregister'!H45=C$46),R82&amp;IF(R82="","",", ")&amp;'Risikoregister'!A45,R82)</x:f>
        <x:v>R-001, R-004</x:v>
      </x:c>
      <x:c r="S83" t="str">
        <x:f>IF(AND('Risikoregister'!Q45=1,'Risikoregister'!G45=B$47,'Risikoregister'!H45=C$47),S82&amp;IF(S82="","",", ")&amp;'Risikoregister'!A45,S82)</x:f>
      </x:c>
      <x:c r="T83" t="str">
        <x:f>IF(AND('Risikoregister'!Q45=1,'Risikoregister'!G45=B$48,'Risikoregister'!H45=C$48),T82&amp;IF(T82="","",", ")&amp;'Risikoregister'!A45,T82)</x:f>
        <x:v>R-005</x:v>
      </x:c>
      <x:c r="U83" t="str">
        <x:f>IF(AND('Risikoregister'!Q45=1,'Risikoregister'!G45=B$49,'Risikoregister'!H45=C$49),U82&amp;IF(U82="","",", ")&amp;'Risikoregister'!A45,U82)</x:f>
        <x:v>R-002</x:v>
      </x:c>
      <x:c r="V83" t="str">
        <x:f>IF(AND('Risikoregister'!Q45=1,'Risikoregister'!G45=B$50,'Risikoregister'!H45=C$50),V82&amp;IF(V82="","",", ")&amp;'Risikoregister'!A45,V82)</x:f>
      </x:c>
      <x:c r="W83" t="str">
        <x:f>IF(AND('Risikoregister'!Q45=1,'Risikoregister'!G45=B$51,'Risikoregister'!H45=C$51),W82&amp;IF(W82="","",", ")&amp;'Risikoregister'!A45,W82)</x:f>
      </x:c>
      <x:c r="X83" t="str">
        <x:f>IF(AND('Risikoregister'!Q45=1,'Risikoregister'!G45=B$52,'Risikoregister'!H45=C$52),X82&amp;IF(X82="","",", ")&amp;'Risikoregister'!A45,X82)</x:f>
      </x:c>
      <x:c r="Y83" t="str">
        <x:f>IF(AND('Risikoregister'!Q45=1,'Risikoregister'!G45=B$53,'Risikoregister'!H45=C$53),Y82&amp;IF(Y82="","",", ")&amp;'Risikoregister'!A45,Y82)</x:f>
      </x:c>
    </x:row>
    <x:row r="84" ht="2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Q84" t="str">
        <x:f>IF(AND('Risikoregister'!Q46=1,'Risikoregister'!G46=B$45,'Risikoregister'!H46=C$45),Q83&amp;IF(Q83="","",", ")&amp;'Risikoregister'!A46,Q83)</x:f>
        <x:v>R-003</x:v>
      </x:c>
      <x:c r="R84" t="str">
        <x:f>IF(AND('Risikoregister'!Q46=1,'Risikoregister'!G46=B$46,'Risikoregister'!H46=C$46),R83&amp;IF(R83="","",", ")&amp;'Risikoregister'!A46,R83)</x:f>
        <x:v>R-001, R-004</x:v>
      </x:c>
      <x:c r="S84" t="str">
        <x:f>IF(AND('Risikoregister'!Q46=1,'Risikoregister'!G46=B$47,'Risikoregister'!H46=C$47),S83&amp;IF(S83="","",", ")&amp;'Risikoregister'!A46,S83)</x:f>
      </x:c>
      <x:c r="T84" t="str">
        <x:f>IF(AND('Risikoregister'!Q46=1,'Risikoregister'!G46=B$48,'Risikoregister'!H46=C$48),T83&amp;IF(T83="","",", ")&amp;'Risikoregister'!A46,T83)</x:f>
        <x:v>R-005</x:v>
      </x:c>
      <x:c r="U84" t="str">
        <x:f>IF(AND('Risikoregister'!Q46=1,'Risikoregister'!G46=B$49,'Risikoregister'!H46=C$49),U83&amp;IF(U83="","",", ")&amp;'Risikoregister'!A46,U83)</x:f>
        <x:v>R-002</x:v>
      </x:c>
      <x:c r="V84" t="str">
        <x:f>IF(AND('Risikoregister'!Q46=1,'Risikoregister'!G46=B$50,'Risikoregister'!H46=C$50),V83&amp;IF(V83="","",", ")&amp;'Risikoregister'!A46,V83)</x:f>
      </x:c>
      <x:c r="W84" t="str">
        <x:f>IF(AND('Risikoregister'!Q46=1,'Risikoregister'!G46=B$51,'Risikoregister'!H46=C$51),W83&amp;IF(W83="","",", ")&amp;'Risikoregister'!A46,W83)</x:f>
      </x:c>
      <x:c r="X84" t="str">
        <x:f>IF(AND('Risikoregister'!Q46=1,'Risikoregister'!G46=B$52,'Risikoregister'!H46=C$52),X83&amp;IF(X83="","",", ")&amp;'Risikoregister'!A46,X83)</x:f>
      </x:c>
      <x:c r="Y84" t="str">
        <x:f>IF(AND('Risikoregister'!Q46=1,'Risikoregister'!G46=B$53,'Risikoregister'!H46=C$53),Y83&amp;IF(Y83="","",", ")&amp;'Risikoregister'!A46,Y83)</x:f>
      </x:c>
    </x:row>
    <x:row r="85" ht="2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Q85" t="str">
        <x:f>IF(AND('Risikoregister'!Q47=1,'Risikoregister'!G47=B$45,'Risikoregister'!H47=C$45),Q84&amp;IF(Q84="","",", ")&amp;'Risikoregister'!A47,Q84)</x:f>
        <x:v>R-003</x:v>
      </x:c>
      <x:c r="R85" t="str">
        <x:f>IF(AND('Risikoregister'!Q47=1,'Risikoregister'!G47=B$46,'Risikoregister'!H47=C$46),R84&amp;IF(R84="","",", ")&amp;'Risikoregister'!A47,R84)</x:f>
        <x:v>R-001, R-004</x:v>
      </x:c>
      <x:c r="S85" t="str">
        <x:f>IF(AND('Risikoregister'!Q47=1,'Risikoregister'!G47=B$47,'Risikoregister'!H47=C$47),S84&amp;IF(S84="","",", ")&amp;'Risikoregister'!A47,S84)</x:f>
      </x:c>
      <x:c r="T85" t="str">
        <x:f>IF(AND('Risikoregister'!Q47=1,'Risikoregister'!G47=B$48,'Risikoregister'!H47=C$48),T84&amp;IF(T84="","",", ")&amp;'Risikoregister'!A47,T84)</x:f>
        <x:v>R-005</x:v>
      </x:c>
      <x:c r="U85" t="str">
        <x:f>IF(AND('Risikoregister'!Q47=1,'Risikoregister'!G47=B$49,'Risikoregister'!H47=C$49),U84&amp;IF(U84="","",", ")&amp;'Risikoregister'!A47,U84)</x:f>
        <x:v>R-002</x:v>
      </x:c>
      <x:c r="V85" t="str">
        <x:f>IF(AND('Risikoregister'!Q47=1,'Risikoregister'!G47=B$50,'Risikoregister'!H47=C$50),V84&amp;IF(V84="","",", ")&amp;'Risikoregister'!A47,V84)</x:f>
      </x:c>
      <x:c r="W85" t="str">
        <x:f>IF(AND('Risikoregister'!Q47=1,'Risikoregister'!G47=B$51,'Risikoregister'!H47=C$51),W84&amp;IF(W84="","",", ")&amp;'Risikoregister'!A47,W84)</x:f>
      </x:c>
      <x:c r="X85" t="str">
        <x:f>IF(AND('Risikoregister'!Q47=1,'Risikoregister'!G47=B$52,'Risikoregister'!H47=C$52),X84&amp;IF(X84="","",", ")&amp;'Risikoregister'!A47,X84)</x:f>
      </x:c>
      <x:c r="Y85" t="str">
        <x:f>IF(AND('Risikoregister'!Q47=1,'Risikoregister'!G47=B$53,'Risikoregister'!H47=C$53),Y84&amp;IF(Y84="","",", ")&amp;'Risikoregister'!A47,Y84)</x:f>
      </x:c>
    </x:row>
    <x:row r="86" ht="2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Q86" t="str">
        <x:f>IF(AND('Risikoregister'!Q48=1,'Risikoregister'!G48=B$45,'Risikoregister'!H48=C$45),Q85&amp;IF(Q85="","",", ")&amp;'Risikoregister'!A48,Q85)</x:f>
        <x:v>R-003</x:v>
      </x:c>
      <x:c r="R86" t="str">
        <x:f>IF(AND('Risikoregister'!Q48=1,'Risikoregister'!G48=B$46,'Risikoregister'!H48=C$46),R85&amp;IF(R85="","",", ")&amp;'Risikoregister'!A48,R85)</x:f>
        <x:v>R-001, R-004</x:v>
      </x:c>
      <x:c r="S86" t="str">
        <x:f>IF(AND('Risikoregister'!Q48=1,'Risikoregister'!G48=B$47,'Risikoregister'!H48=C$47),S85&amp;IF(S85="","",", ")&amp;'Risikoregister'!A48,S85)</x:f>
      </x:c>
      <x:c r="T86" t="str">
        <x:f>IF(AND('Risikoregister'!Q48=1,'Risikoregister'!G48=B$48,'Risikoregister'!H48=C$48),T85&amp;IF(T85="","",", ")&amp;'Risikoregister'!A48,T85)</x:f>
        <x:v>R-005</x:v>
      </x:c>
      <x:c r="U86" t="str">
        <x:f>IF(AND('Risikoregister'!Q48=1,'Risikoregister'!G48=B$49,'Risikoregister'!H48=C$49),U85&amp;IF(U85="","",", ")&amp;'Risikoregister'!A48,U85)</x:f>
        <x:v>R-002</x:v>
      </x:c>
      <x:c r="V86" t="str">
        <x:f>IF(AND('Risikoregister'!Q48=1,'Risikoregister'!G48=B$50,'Risikoregister'!H48=C$50),V85&amp;IF(V85="","",", ")&amp;'Risikoregister'!A48,V85)</x:f>
      </x:c>
      <x:c r="W86" t="str">
        <x:f>IF(AND('Risikoregister'!Q48=1,'Risikoregister'!G48=B$51,'Risikoregister'!H48=C$51),W85&amp;IF(W85="","",", ")&amp;'Risikoregister'!A48,W85)</x:f>
      </x:c>
      <x:c r="X86" t="str">
        <x:f>IF(AND('Risikoregister'!Q48=1,'Risikoregister'!G48=B$52,'Risikoregister'!H48=C$52),X85&amp;IF(X85="","",", ")&amp;'Risikoregister'!A48,X85)</x:f>
      </x:c>
      <x:c r="Y86" t="str">
        <x:f>IF(AND('Risikoregister'!Q48=1,'Risikoregister'!G48=B$53,'Risikoregister'!H48=C$53),Y85&amp;IF(Y85="","",", ")&amp;'Risikoregister'!A48,Y85)</x:f>
      </x:c>
    </x:row>
    <x:row r="87" ht="2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Q87" t="str">
        <x:f>IF(AND('Risikoregister'!Q49=1,'Risikoregister'!G49=B$45,'Risikoregister'!H49=C$45),Q86&amp;IF(Q86="","",", ")&amp;'Risikoregister'!A49,Q86)</x:f>
        <x:v>R-003</x:v>
      </x:c>
      <x:c r="R87" t="str">
        <x:f>IF(AND('Risikoregister'!Q49=1,'Risikoregister'!G49=B$46,'Risikoregister'!H49=C$46),R86&amp;IF(R86="","",", ")&amp;'Risikoregister'!A49,R86)</x:f>
        <x:v>R-001, R-004</x:v>
      </x:c>
      <x:c r="S87" t="str">
        <x:f>IF(AND('Risikoregister'!Q49=1,'Risikoregister'!G49=B$47,'Risikoregister'!H49=C$47),S86&amp;IF(S86="","",", ")&amp;'Risikoregister'!A49,S86)</x:f>
      </x:c>
      <x:c r="T87" t="str">
        <x:f>IF(AND('Risikoregister'!Q49=1,'Risikoregister'!G49=B$48,'Risikoregister'!H49=C$48),T86&amp;IF(T86="","",", ")&amp;'Risikoregister'!A49,T86)</x:f>
        <x:v>R-005</x:v>
      </x:c>
      <x:c r="U87" t="str">
        <x:f>IF(AND('Risikoregister'!Q49=1,'Risikoregister'!G49=B$49,'Risikoregister'!H49=C$49),U86&amp;IF(U86="","",", ")&amp;'Risikoregister'!A49,U86)</x:f>
        <x:v>R-002</x:v>
      </x:c>
      <x:c r="V87" t="str">
        <x:f>IF(AND('Risikoregister'!Q49=1,'Risikoregister'!G49=B$50,'Risikoregister'!H49=C$50),V86&amp;IF(V86="","",", ")&amp;'Risikoregister'!A49,V86)</x:f>
      </x:c>
      <x:c r="W87" t="str">
        <x:f>IF(AND('Risikoregister'!Q49=1,'Risikoregister'!G49=B$51,'Risikoregister'!H49=C$51),W86&amp;IF(W86="","",", ")&amp;'Risikoregister'!A49,W86)</x:f>
      </x:c>
      <x:c r="X87" t="str">
        <x:f>IF(AND('Risikoregister'!Q49=1,'Risikoregister'!G49=B$52,'Risikoregister'!H49=C$52),X86&amp;IF(X86="","",", ")&amp;'Risikoregister'!A49,X86)</x:f>
      </x:c>
      <x:c r="Y87" t="str">
        <x:f>IF(AND('Risikoregister'!Q49=1,'Risikoregister'!G49=B$53,'Risikoregister'!H49=C$53),Y86&amp;IF(Y86="","",", ")&amp;'Risikoregister'!A49,Y86)</x:f>
      </x:c>
    </x:row>
    <x:row r="88" ht="2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Q88" t="str">
        <x:f>IF(AND('Risikoregister'!Q50=1,'Risikoregister'!G50=B$45,'Risikoregister'!H50=C$45),Q87&amp;IF(Q87="","",", ")&amp;'Risikoregister'!A50,Q87)</x:f>
        <x:v>R-003</x:v>
      </x:c>
      <x:c r="R88" t="str">
        <x:f>IF(AND('Risikoregister'!Q50=1,'Risikoregister'!G50=B$46,'Risikoregister'!H50=C$46),R87&amp;IF(R87="","",", ")&amp;'Risikoregister'!A50,R87)</x:f>
        <x:v>R-001, R-004</x:v>
      </x:c>
      <x:c r="S88" t="str">
        <x:f>IF(AND('Risikoregister'!Q50=1,'Risikoregister'!G50=B$47,'Risikoregister'!H50=C$47),S87&amp;IF(S87="","",", ")&amp;'Risikoregister'!A50,S87)</x:f>
      </x:c>
      <x:c r="T88" t="str">
        <x:f>IF(AND('Risikoregister'!Q50=1,'Risikoregister'!G50=B$48,'Risikoregister'!H50=C$48),T87&amp;IF(T87="","",", ")&amp;'Risikoregister'!A50,T87)</x:f>
        <x:v>R-005</x:v>
      </x:c>
      <x:c r="U88" t="str">
        <x:f>IF(AND('Risikoregister'!Q50=1,'Risikoregister'!G50=B$49,'Risikoregister'!H50=C$49),U87&amp;IF(U87="","",", ")&amp;'Risikoregister'!A50,U87)</x:f>
        <x:v>R-002</x:v>
      </x:c>
      <x:c r="V88" t="str">
        <x:f>IF(AND('Risikoregister'!Q50=1,'Risikoregister'!G50=B$50,'Risikoregister'!H50=C$50),V87&amp;IF(V87="","",", ")&amp;'Risikoregister'!A50,V87)</x:f>
      </x:c>
      <x:c r="W88" t="str">
        <x:f>IF(AND('Risikoregister'!Q50=1,'Risikoregister'!G50=B$51,'Risikoregister'!H50=C$51),W87&amp;IF(W87="","",", ")&amp;'Risikoregister'!A50,W87)</x:f>
      </x:c>
      <x:c r="X88" t="str">
        <x:f>IF(AND('Risikoregister'!Q50=1,'Risikoregister'!G50=B$52,'Risikoregister'!H50=C$52),X87&amp;IF(X87="","",", ")&amp;'Risikoregister'!A50,X87)</x:f>
      </x:c>
      <x:c r="Y88" t="str">
        <x:f>IF(AND('Risikoregister'!Q50=1,'Risikoregister'!G50=B$53,'Risikoregister'!H50=C$53),Y87&amp;IF(Y87="","",", ")&amp;'Risikoregister'!A50,Y87)</x:f>
      </x:c>
    </x:row>
    <x:row r="89" ht="2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Q89" t="str">
        <x:f>IF(AND('Risikoregister'!Q51=1,'Risikoregister'!G51=B$45,'Risikoregister'!H51=C$45),Q88&amp;IF(Q88="","",", ")&amp;'Risikoregister'!A51,Q88)</x:f>
        <x:v>R-003</x:v>
      </x:c>
      <x:c r="R89" t="str">
        <x:f>IF(AND('Risikoregister'!Q51=1,'Risikoregister'!G51=B$46,'Risikoregister'!H51=C$46),R88&amp;IF(R88="","",", ")&amp;'Risikoregister'!A51,R88)</x:f>
        <x:v>R-001, R-004</x:v>
      </x:c>
      <x:c r="S89" t="str">
        <x:f>IF(AND('Risikoregister'!Q51=1,'Risikoregister'!G51=B$47,'Risikoregister'!H51=C$47),S88&amp;IF(S88="","",", ")&amp;'Risikoregister'!A51,S88)</x:f>
      </x:c>
      <x:c r="T89" t="str">
        <x:f>IF(AND('Risikoregister'!Q51=1,'Risikoregister'!G51=B$48,'Risikoregister'!H51=C$48),T88&amp;IF(T88="","",", ")&amp;'Risikoregister'!A51,T88)</x:f>
        <x:v>R-005</x:v>
      </x:c>
      <x:c r="U89" t="str">
        <x:f>IF(AND('Risikoregister'!Q51=1,'Risikoregister'!G51=B$49,'Risikoregister'!H51=C$49),U88&amp;IF(U88="","",", ")&amp;'Risikoregister'!A51,U88)</x:f>
        <x:v>R-002</x:v>
      </x:c>
      <x:c r="V89" t="str">
        <x:f>IF(AND('Risikoregister'!Q51=1,'Risikoregister'!G51=B$50,'Risikoregister'!H51=C$50),V88&amp;IF(V88="","",", ")&amp;'Risikoregister'!A51,V88)</x:f>
      </x:c>
      <x:c r="W89" t="str">
        <x:f>IF(AND('Risikoregister'!Q51=1,'Risikoregister'!G51=B$51,'Risikoregister'!H51=C$51),W88&amp;IF(W88="","",", ")&amp;'Risikoregister'!A51,W88)</x:f>
      </x:c>
      <x:c r="X89" t="str">
        <x:f>IF(AND('Risikoregister'!Q51=1,'Risikoregister'!G51=B$52,'Risikoregister'!H51=C$52),X88&amp;IF(X88="","",", ")&amp;'Risikoregister'!A51,X88)</x:f>
      </x:c>
      <x:c r="Y89" t="str">
        <x:f>IF(AND('Risikoregister'!Q51=1,'Risikoregister'!G51=B$53,'Risikoregister'!H51=C$53),Y88&amp;IF(Y88="","",", ")&amp;'Risikoregister'!A51,Y88)</x:f>
      </x:c>
    </x:row>
    <x:row r="90" ht="2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Q90" t="str">
        <x:f>IF(AND('Risikoregister'!Q52=1,'Risikoregister'!G52=B$45,'Risikoregister'!H52=C$45),Q89&amp;IF(Q89="","",", ")&amp;'Risikoregister'!A52,Q89)</x:f>
        <x:v>R-003</x:v>
      </x:c>
      <x:c r="R90" t="str">
        <x:f>IF(AND('Risikoregister'!Q52=1,'Risikoregister'!G52=B$46,'Risikoregister'!H52=C$46),R89&amp;IF(R89="","",", ")&amp;'Risikoregister'!A52,R89)</x:f>
        <x:v>R-001, R-004</x:v>
      </x:c>
      <x:c r="S90" t="str">
        <x:f>IF(AND('Risikoregister'!Q52=1,'Risikoregister'!G52=B$47,'Risikoregister'!H52=C$47),S89&amp;IF(S89="","",", ")&amp;'Risikoregister'!A52,S89)</x:f>
      </x:c>
      <x:c r="T90" t="str">
        <x:f>IF(AND('Risikoregister'!Q52=1,'Risikoregister'!G52=B$48,'Risikoregister'!H52=C$48),T89&amp;IF(T89="","",", ")&amp;'Risikoregister'!A52,T89)</x:f>
        <x:v>R-005</x:v>
      </x:c>
      <x:c r="U90" t="str">
        <x:f>IF(AND('Risikoregister'!Q52=1,'Risikoregister'!G52=B$49,'Risikoregister'!H52=C$49),U89&amp;IF(U89="","",", ")&amp;'Risikoregister'!A52,U89)</x:f>
        <x:v>R-002</x:v>
      </x:c>
      <x:c r="V90" t="str">
        <x:f>IF(AND('Risikoregister'!Q52=1,'Risikoregister'!G52=B$50,'Risikoregister'!H52=C$50),V89&amp;IF(V89="","",", ")&amp;'Risikoregister'!A52,V89)</x:f>
      </x:c>
      <x:c r="W90" t="str">
        <x:f>IF(AND('Risikoregister'!Q52=1,'Risikoregister'!G52=B$51,'Risikoregister'!H52=C$51),W89&amp;IF(W89="","",", ")&amp;'Risikoregister'!A52,W89)</x:f>
      </x:c>
      <x:c r="X90" t="str">
        <x:f>IF(AND('Risikoregister'!Q52=1,'Risikoregister'!G52=B$52,'Risikoregister'!H52=C$52),X89&amp;IF(X89="","",", ")&amp;'Risikoregister'!A52,X89)</x:f>
      </x:c>
      <x:c r="Y90" t="str">
        <x:f>IF(AND('Risikoregister'!Q52=1,'Risikoregister'!G52=B$53,'Risikoregister'!H52=C$53),Y89&amp;IF(Y89="","",", ")&amp;'Risikoregister'!A52,Y89)</x:f>
      </x:c>
    </x:row>
    <x:row r="91" ht="2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Q91" t="str">
        <x:f>IF(AND('Risikoregister'!Q53=1,'Risikoregister'!G53=B$45,'Risikoregister'!H53=C$45),Q90&amp;IF(Q90="","",", ")&amp;'Risikoregister'!A53,Q90)</x:f>
        <x:v>R-003</x:v>
      </x:c>
      <x:c r="R91" t="str">
        <x:f>IF(AND('Risikoregister'!Q53=1,'Risikoregister'!G53=B$46,'Risikoregister'!H53=C$46),R90&amp;IF(R90="","",", ")&amp;'Risikoregister'!A53,R90)</x:f>
        <x:v>R-001, R-004</x:v>
      </x:c>
      <x:c r="S91" t="str">
        <x:f>IF(AND('Risikoregister'!Q53=1,'Risikoregister'!G53=B$47,'Risikoregister'!H53=C$47),S90&amp;IF(S90="","",", ")&amp;'Risikoregister'!A53,S90)</x:f>
      </x:c>
      <x:c r="T91" t="str">
        <x:f>IF(AND('Risikoregister'!Q53=1,'Risikoregister'!G53=B$48,'Risikoregister'!H53=C$48),T90&amp;IF(T90="","",", ")&amp;'Risikoregister'!A53,T90)</x:f>
        <x:v>R-005</x:v>
      </x:c>
      <x:c r="U91" t="str">
        <x:f>IF(AND('Risikoregister'!Q53=1,'Risikoregister'!G53=B$49,'Risikoregister'!H53=C$49),U90&amp;IF(U90="","",", ")&amp;'Risikoregister'!A53,U90)</x:f>
        <x:v>R-002</x:v>
      </x:c>
      <x:c r="V91" t="str">
        <x:f>IF(AND('Risikoregister'!Q53=1,'Risikoregister'!G53=B$50,'Risikoregister'!H53=C$50),V90&amp;IF(V90="","",", ")&amp;'Risikoregister'!A53,V90)</x:f>
      </x:c>
      <x:c r="W91" t="str">
        <x:f>IF(AND('Risikoregister'!Q53=1,'Risikoregister'!G53=B$51,'Risikoregister'!H53=C$51),W90&amp;IF(W90="","",", ")&amp;'Risikoregister'!A53,W90)</x:f>
      </x:c>
      <x:c r="X91" t="str">
        <x:f>IF(AND('Risikoregister'!Q53=1,'Risikoregister'!G53=B$52,'Risikoregister'!H53=C$52),X90&amp;IF(X90="","",", ")&amp;'Risikoregister'!A53,X90)</x:f>
      </x:c>
      <x:c r="Y91" t="str">
        <x:f>IF(AND('Risikoregister'!Q53=1,'Risikoregister'!G53=B$53,'Risikoregister'!H53=C$53),Y90&amp;IF(Y90="","",", ")&amp;'Risikoregister'!A53,Y90)</x:f>
      </x:c>
    </x:row>
    <x:row r="92" ht="2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Q92" t="str">
        <x:f>IF(AND('Risikoregister'!Q54=1,'Risikoregister'!G54=B$45,'Risikoregister'!H54=C$45),Q91&amp;IF(Q91="","",", ")&amp;'Risikoregister'!A54,Q91)</x:f>
        <x:v>R-003</x:v>
      </x:c>
      <x:c r="R92" t="str">
        <x:f>IF(AND('Risikoregister'!Q54=1,'Risikoregister'!G54=B$46,'Risikoregister'!H54=C$46),R91&amp;IF(R91="","",", ")&amp;'Risikoregister'!A54,R91)</x:f>
        <x:v>R-001, R-004</x:v>
      </x:c>
      <x:c r="S92" t="str">
        <x:f>IF(AND('Risikoregister'!Q54=1,'Risikoregister'!G54=B$47,'Risikoregister'!H54=C$47),S91&amp;IF(S91="","",", ")&amp;'Risikoregister'!A54,S91)</x:f>
      </x:c>
      <x:c r="T92" t="str">
        <x:f>IF(AND('Risikoregister'!Q54=1,'Risikoregister'!G54=B$48,'Risikoregister'!H54=C$48),T91&amp;IF(T91="","",", ")&amp;'Risikoregister'!A54,T91)</x:f>
        <x:v>R-005</x:v>
      </x:c>
      <x:c r="U92" t="str">
        <x:f>IF(AND('Risikoregister'!Q54=1,'Risikoregister'!G54=B$49,'Risikoregister'!H54=C$49),U91&amp;IF(U91="","",", ")&amp;'Risikoregister'!A54,U91)</x:f>
        <x:v>R-002</x:v>
      </x:c>
      <x:c r="V92" t="str">
        <x:f>IF(AND('Risikoregister'!Q54=1,'Risikoregister'!G54=B$50,'Risikoregister'!H54=C$50),V91&amp;IF(V91="","",", ")&amp;'Risikoregister'!A54,V91)</x:f>
      </x:c>
      <x:c r="W92" t="str">
        <x:f>IF(AND('Risikoregister'!Q54=1,'Risikoregister'!G54=B$51,'Risikoregister'!H54=C$51),W91&amp;IF(W91="","",", ")&amp;'Risikoregister'!A54,W91)</x:f>
      </x:c>
      <x:c r="X92" t="str">
        <x:f>IF(AND('Risikoregister'!Q54=1,'Risikoregister'!G54=B$52,'Risikoregister'!H54=C$52),X91&amp;IF(X91="","",", ")&amp;'Risikoregister'!A54,X91)</x:f>
      </x:c>
      <x:c r="Y92" t="str">
        <x:f>IF(AND('Risikoregister'!Q54=1,'Risikoregister'!G54=B$53,'Risikoregister'!H54=C$53),Y91&amp;IF(Y91="","",", ")&amp;'Risikoregister'!A54,Y91)</x:f>
      </x:c>
    </x:row>
    <x:row r="93" ht="2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Q93" t="str">
        <x:f>IF(AND('Risikoregister'!Q55=1,'Risikoregister'!G55=B$45,'Risikoregister'!H55=C$45),Q92&amp;IF(Q92="","",", ")&amp;'Risikoregister'!A55,Q92)</x:f>
        <x:v>R-003</x:v>
      </x:c>
      <x:c r="R93" t="str">
        <x:f>IF(AND('Risikoregister'!Q55=1,'Risikoregister'!G55=B$46,'Risikoregister'!H55=C$46),R92&amp;IF(R92="","",", ")&amp;'Risikoregister'!A55,R92)</x:f>
        <x:v>R-001, R-004</x:v>
      </x:c>
      <x:c r="S93" t="str">
        <x:f>IF(AND('Risikoregister'!Q55=1,'Risikoregister'!G55=B$47,'Risikoregister'!H55=C$47),S92&amp;IF(S92="","",", ")&amp;'Risikoregister'!A55,S92)</x:f>
      </x:c>
      <x:c r="T93" t="str">
        <x:f>IF(AND('Risikoregister'!Q55=1,'Risikoregister'!G55=B$48,'Risikoregister'!H55=C$48),T92&amp;IF(T92="","",", ")&amp;'Risikoregister'!A55,T92)</x:f>
        <x:v>R-005</x:v>
      </x:c>
      <x:c r="U93" t="str">
        <x:f>IF(AND('Risikoregister'!Q55=1,'Risikoregister'!G55=B$49,'Risikoregister'!H55=C$49),U92&amp;IF(U92="","",", ")&amp;'Risikoregister'!A55,U92)</x:f>
        <x:v>R-002</x:v>
      </x:c>
      <x:c r="V93" t="str">
        <x:f>IF(AND('Risikoregister'!Q55=1,'Risikoregister'!G55=B$50,'Risikoregister'!H55=C$50),V92&amp;IF(V92="","",", ")&amp;'Risikoregister'!A55,V92)</x:f>
      </x:c>
      <x:c r="W93" t="str">
        <x:f>IF(AND('Risikoregister'!Q55=1,'Risikoregister'!G55=B$51,'Risikoregister'!H55=C$51),W92&amp;IF(W92="","",", ")&amp;'Risikoregister'!A55,W92)</x:f>
      </x:c>
      <x:c r="X93" t="str">
        <x:f>IF(AND('Risikoregister'!Q55=1,'Risikoregister'!G55=B$52,'Risikoregister'!H55=C$52),X92&amp;IF(X92="","",", ")&amp;'Risikoregister'!A55,X92)</x:f>
      </x:c>
      <x:c r="Y93" t="str">
        <x:f>IF(AND('Risikoregister'!Q55=1,'Risikoregister'!G55=B$53,'Risikoregister'!H55=C$53),Y92&amp;IF(Y92="","",", ")&amp;'Risikoregister'!A55,Y92)</x:f>
      </x:c>
    </x:row>
    <x:row r="94" ht="2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Q94" t="str">
        <x:f>IF(AND('Risikoregister'!Q56=1,'Risikoregister'!G56=B$45,'Risikoregister'!H56=C$45),Q93&amp;IF(Q93="","",", ")&amp;'Risikoregister'!A56,Q93)</x:f>
        <x:v>R-003</x:v>
      </x:c>
      <x:c r="R94" t="str">
        <x:f>IF(AND('Risikoregister'!Q56=1,'Risikoregister'!G56=B$46,'Risikoregister'!H56=C$46),R93&amp;IF(R93="","",", ")&amp;'Risikoregister'!A56,R93)</x:f>
        <x:v>R-001, R-004</x:v>
      </x:c>
      <x:c r="S94" t="str">
        <x:f>IF(AND('Risikoregister'!Q56=1,'Risikoregister'!G56=B$47,'Risikoregister'!H56=C$47),S93&amp;IF(S93="","",", ")&amp;'Risikoregister'!A56,S93)</x:f>
      </x:c>
      <x:c r="T94" t="str">
        <x:f>IF(AND('Risikoregister'!Q56=1,'Risikoregister'!G56=B$48,'Risikoregister'!H56=C$48),T93&amp;IF(T93="","",", ")&amp;'Risikoregister'!A56,T93)</x:f>
        <x:v>R-005</x:v>
      </x:c>
      <x:c r="U94" t="str">
        <x:f>IF(AND('Risikoregister'!Q56=1,'Risikoregister'!G56=B$49,'Risikoregister'!H56=C$49),U93&amp;IF(U93="","",", ")&amp;'Risikoregister'!A56,U93)</x:f>
        <x:v>R-002</x:v>
      </x:c>
      <x:c r="V94" t="str">
        <x:f>IF(AND('Risikoregister'!Q56=1,'Risikoregister'!G56=B$50,'Risikoregister'!H56=C$50),V93&amp;IF(V93="","",", ")&amp;'Risikoregister'!A56,V93)</x:f>
      </x:c>
      <x:c r="W94" t="str">
        <x:f>IF(AND('Risikoregister'!Q56=1,'Risikoregister'!G56=B$51,'Risikoregister'!H56=C$51),W93&amp;IF(W93="","",", ")&amp;'Risikoregister'!A56,W93)</x:f>
      </x:c>
      <x:c r="X94" t="str">
        <x:f>IF(AND('Risikoregister'!Q56=1,'Risikoregister'!G56=B$52,'Risikoregister'!H56=C$52),X93&amp;IF(X93="","",", ")&amp;'Risikoregister'!A56,X93)</x:f>
      </x:c>
      <x:c r="Y94" t="str">
        <x:f>IF(AND('Risikoregister'!Q56=1,'Risikoregister'!G56=B$53,'Risikoregister'!H56=C$53),Y93&amp;IF(Y93="","",", ")&amp;'Risikoregister'!A56,Y93)</x:f>
      </x:c>
    </x:row>
    <x:row r="95" ht="2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Q95" t="str">
        <x:f>IF(AND('Risikoregister'!Q57=1,'Risikoregister'!G57=B$45,'Risikoregister'!H57=C$45),Q94&amp;IF(Q94="","",", ")&amp;'Risikoregister'!A57,Q94)</x:f>
        <x:v>R-003</x:v>
      </x:c>
      <x:c r="R95" t="str">
        <x:f>IF(AND('Risikoregister'!Q57=1,'Risikoregister'!G57=B$46,'Risikoregister'!H57=C$46),R94&amp;IF(R94="","",", ")&amp;'Risikoregister'!A57,R94)</x:f>
        <x:v>R-001, R-004</x:v>
      </x:c>
      <x:c r="S95" t="str">
        <x:f>IF(AND('Risikoregister'!Q57=1,'Risikoregister'!G57=B$47,'Risikoregister'!H57=C$47),S94&amp;IF(S94="","",", ")&amp;'Risikoregister'!A57,S94)</x:f>
      </x:c>
      <x:c r="T95" t="str">
        <x:f>IF(AND('Risikoregister'!Q57=1,'Risikoregister'!G57=B$48,'Risikoregister'!H57=C$48),T94&amp;IF(T94="","",", ")&amp;'Risikoregister'!A57,T94)</x:f>
        <x:v>R-005</x:v>
      </x:c>
      <x:c r="U95" t="str">
        <x:f>IF(AND('Risikoregister'!Q57=1,'Risikoregister'!G57=B$49,'Risikoregister'!H57=C$49),U94&amp;IF(U94="","",", ")&amp;'Risikoregister'!A57,U94)</x:f>
        <x:v>R-002</x:v>
      </x:c>
      <x:c r="V95" t="str">
        <x:f>IF(AND('Risikoregister'!Q57=1,'Risikoregister'!G57=B$50,'Risikoregister'!H57=C$50),V94&amp;IF(V94="","",", ")&amp;'Risikoregister'!A57,V94)</x:f>
      </x:c>
      <x:c r="W95" t="str">
        <x:f>IF(AND('Risikoregister'!Q57=1,'Risikoregister'!G57=B$51,'Risikoregister'!H57=C$51),W94&amp;IF(W94="","",", ")&amp;'Risikoregister'!A57,W94)</x:f>
      </x:c>
      <x:c r="X95" t="str">
        <x:f>IF(AND('Risikoregister'!Q57=1,'Risikoregister'!G57=B$52,'Risikoregister'!H57=C$52),X94&amp;IF(X94="","",", ")&amp;'Risikoregister'!A57,X94)</x:f>
      </x:c>
      <x:c r="Y95" t="str">
        <x:f>IF(AND('Risikoregister'!Q57=1,'Risikoregister'!G57=B$53,'Risikoregister'!H57=C$53),Y94&amp;IF(Y94="","",", ")&amp;'Risikoregister'!A57,Y94)</x:f>
      </x:c>
    </x:row>
    <x:row r="96" ht="2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Q96" t="str">
        <x:f>IF(AND('Risikoregister'!Q58=1,'Risikoregister'!G58=B$45,'Risikoregister'!H58=C$45),Q95&amp;IF(Q95="","",", ")&amp;'Risikoregister'!A58,Q95)</x:f>
        <x:v>R-003</x:v>
      </x:c>
      <x:c r="R96" t="str">
        <x:f>IF(AND('Risikoregister'!Q58=1,'Risikoregister'!G58=B$46,'Risikoregister'!H58=C$46),R95&amp;IF(R95="","",", ")&amp;'Risikoregister'!A58,R95)</x:f>
        <x:v>R-001, R-004</x:v>
      </x:c>
      <x:c r="S96" t="str">
        <x:f>IF(AND('Risikoregister'!Q58=1,'Risikoregister'!G58=B$47,'Risikoregister'!H58=C$47),S95&amp;IF(S95="","",", ")&amp;'Risikoregister'!A58,S95)</x:f>
      </x:c>
      <x:c r="T96" t="str">
        <x:f>IF(AND('Risikoregister'!Q58=1,'Risikoregister'!G58=B$48,'Risikoregister'!H58=C$48),T95&amp;IF(T95="","",", ")&amp;'Risikoregister'!A58,T95)</x:f>
        <x:v>R-005</x:v>
      </x:c>
      <x:c r="U96" t="str">
        <x:f>IF(AND('Risikoregister'!Q58=1,'Risikoregister'!G58=B$49,'Risikoregister'!H58=C$49),U95&amp;IF(U95="","",", ")&amp;'Risikoregister'!A58,U95)</x:f>
        <x:v>R-002</x:v>
      </x:c>
      <x:c r="V96" t="str">
        <x:f>IF(AND('Risikoregister'!Q58=1,'Risikoregister'!G58=B$50,'Risikoregister'!H58=C$50),V95&amp;IF(V95="","",", ")&amp;'Risikoregister'!A58,V95)</x:f>
      </x:c>
      <x:c r="W96" t="str">
        <x:f>IF(AND('Risikoregister'!Q58=1,'Risikoregister'!G58=B$51,'Risikoregister'!H58=C$51),W95&amp;IF(W95="","",", ")&amp;'Risikoregister'!A58,W95)</x:f>
      </x:c>
      <x:c r="X96" t="str">
        <x:f>IF(AND('Risikoregister'!Q58=1,'Risikoregister'!G58=B$52,'Risikoregister'!H58=C$52),X95&amp;IF(X95="","",", ")&amp;'Risikoregister'!A58,X95)</x:f>
      </x:c>
      <x:c r="Y96" t="str">
        <x:f>IF(AND('Risikoregister'!Q58=1,'Risikoregister'!G58=B$53,'Risikoregister'!H58=C$53),Y95&amp;IF(Y95="","",", ")&amp;'Risikoregister'!A58,Y95)</x:f>
      </x:c>
    </x:row>
    <x:row r="97" ht="2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Q97" t="str">
        <x:f>IF(AND('Risikoregister'!Q59=1,'Risikoregister'!G59=B$45,'Risikoregister'!H59=C$45),Q96&amp;IF(Q96="","",", ")&amp;'Risikoregister'!A59,Q96)</x:f>
        <x:v>R-003</x:v>
      </x:c>
      <x:c r="R97" t="str">
        <x:f>IF(AND('Risikoregister'!Q59=1,'Risikoregister'!G59=B$46,'Risikoregister'!H59=C$46),R96&amp;IF(R96="","",", ")&amp;'Risikoregister'!A59,R96)</x:f>
        <x:v>R-001, R-004</x:v>
      </x:c>
      <x:c r="S97" t="str">
        <x:f>IF(AND('Risikoregister'!Q59=1,'Risikoregister'!G59=B$47,'Risikoregister'!H59=C$47),S96&amp;IF(S96="","",", ")&amp;'Risikoregister'!A59,S96)</x:f>
      </x:c>
      <x:c r="T97" t="str">
        <x:f>IF(AND('Risikoregister'!Q59=1,'Risikoregister'!G59=B$48,'Risikoregister'!H59=C$48),T96&amp;IF(T96="","",", ")&amp;'Risikoregister'!A59,T96)</x:f>
        <x:v>R-005</x:v>
      </x:c>
      <x:c r="U97" t="str">
        <x:f>IF(AND('Risikoregister'!Q59=1,'Risikoregister'!G59=B$49,'Risikoregister'!H59=C$49),U96&amp;IF(U96="","",", ")&amp;'Risikoregister'!A59,U96)</x:f>
        <x:v>R-002</x:v>
      </x:c>
      <x:c r="V97" t="str">
        <x:f>IF(AND('Risikoregister'!Q59=1,'Risikoregister'!G59=B$50,'Risikoregister'!H59=C$50),V96&amp;IF(V96="","",", ")&amp;'Risikoregister'!A59,V96)</x:f>
      </x:c>
      <x:c r="W97" t="str">
        <x:f>IF(AND('Risikoregister'!Q59=1,'Risikoregister'!G59=B$51,'Risikoregister'!H59=C$51),W96&amp;IF(W96="","",", ")&amp;'Risikoregister'!A59,W96)</x:f>
      </x:c>
      <x:c r="X97" t="str">
        <x:f>IF(AND('Risikoregister'!Q59=1,'Risikoregister'!G59=B$52,'Risikoregister'!H59=C$52),X96&amp;IF(X96="","",", ")&amp;'Risikoregister'!A59,X96)</x:f>
      </x:c>
      <x:c r="Y97" t="str">
        <x:f>IF(AND('Risikoregister'!Q59=1,'Risikoregister'!G59=B$53,'Risikoregister'!H59=C$53),Y96&amp;IF(Y96="","",", ")&amp;'Risikoregister'!A59,Y96)</x:f>
      </x:c>
    </x:row>
    <x:row r="98" ht="2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Q98" t="str">
        <x:f>IF(AND('Risikoregister'!Q60=1,'Risikoregister'!G60=B$45,'Risikoregister'!H60=C$45),Q97&amp;IF(Q97="","",", ")&amp;'Risikoregister'!A60,Q97)</x:f>
        <x:v>R-003</x:v>
      </x:c>
      <x:c r="R98" t="str">
        <x:f>IF(AND('Risikoregister'!Q60=1,'Risikoregister'!G60=B$46,'Risikoregister'!H60=C$46),R97&amp;IF(R97="","",", ")&amp;'Risikoregister'!A60,R97)</x:f>
        <x:v>R-001, R-004</x:v>
      </x:c>
      <x:c r="S98" t="str">
        <x:f>IF(AND('Risikoregister'!Q60=1,'Risikoregister'!G60=B$47,'Risikoregister'!H60=C$47),S97&amp;IF(S97="","",", ")&amp;'Risikoregister'!A60,S97)</x:f>
      </x:c>
      <x:c r="T98" t="str">
        <x:f>IF(AND('Risikoregister'!Q60=1,'Risikoregister'!G60=B$48,'Risikoregister'!H60=C$48),T97&amp;IF(T97="","",", ")&amp;'Risikoregister'!A60,T97)</x:f>
        <x:v>R-005</x:v>
      </x:c>
      <x:c r="U98" t="str">
        <x:f>IF(AND('Risikoregister'!Q60=1,'Risikoregister'!G60=B$49,'Risikoregister'!H60=C$49),U97&amp;IF(U97="","",", ")&amp;'Risikoregister'!A60,U97)</x:f>
        <x:v>R-002</x:v>
      </x:c>
      <x:c r="V98" t="str">
        <x:f>IF(AND('Risikoregister'!Q60=1,'Risikoregister'!G60=B$50,'Risikoregister'!H60=C$50),V97&amp;IF(V97="","",", ")&amp;'Risikoregister'!A60,V97)</x:f>
      </x:c>
      <x:c r="W98" t="str">
        <x:f>IF(AND('Risikoregister'!Q60=1,'Risikoregister'!G60=B$51,'Risikoregister'!H60=C$51),W97&amp;IF(W97="","",", ")&amp;'Risikoregister'!A60,W97)</x:f>
      </x:c>
      <x:c r="X98" t="str">
        <x:f>IF(AND('Risikoregister'!Q60=1,'Risikoregister'!G60=B$52,'Risikoregister'!H60=C$52),X97&amp;IF(X97="","",", ")&amp;'Risikoregister'!A60,X97)</x:f>
      </x:c>
      <x:c r="Y98" t="str">
        <x:f>IF(AND('Risikoregister'!Q60=1,'Risikoregister'!G60=B$53,'Risikoregister'!H60=C$53),Y97&amp;IF(Y97="","",", ")&amp;'Risikoregister'!A60,Y97)</x:f>
      </x:c>
    </x:row>
    <x:row r="99" ht="2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Q99" t="str">
        <x:f>IF(AND('Risikoregister'!Q61=1,'Risikoregister'!G61=B$45,'Risikoregister'!H61=C$45),Q98&amp;IF(Q98="","",", ")&amp;'Risikoregister'!A61,Q98)</x:f>
        <x:v>R-003</x:v>
      </x:c>
      <x:c r="R99" t="str">
        <x:f>IF(AND('Risikoregister'!Q61=1,'Risikoregister'!G61=B$46,'Risikoregister'!H61=C$46),R98&amp;IF(R98="","",", ")&amp;'Risikoregister'!A61,R98)</x:f>
        <x:v>R-001, R-004</x:v>
      </x:c>
      <x:c r="S99" t="str">
        <x:f>IF(AND('Risikoregister'!Q61=1,'Risikoregister'!G61=B$47,'Risikoregister'!H61=C$47),S98&amp;IF(S98="","",", ")&amp;'Risikoregister'!A61,S98)</x:f>
      </x:c>
      <x:c r="T99" t="str">
        <x:f>IF(AND('Risikoregister'!Q61=1,'Risikoregister'!G61=B$48,'Risikoregister'!H61=C$48),T98&amp;IF(T98="","",", ")&amp;'Risikoregister'!A61,T98)</x:f>
        <x:v>R-005</x:v>
      </x:c>
      <x:c r="U99" t="str">
        <x:f>IF(AND('Risikoregister'!Q61=1,'Risikoregister'!G61=B$49,'Risikoregister'!H61=C$49),U98&amp;IF(U98="","",", ")&amp;'Risikoregister'!A61,U98)</x:f>
        <x:v>R-002</x:v>
      </x:c>
      <x:c r="V99" t="str">
        <x:f>IF(AND('Risikoregister'!Q61=1,'Risikoregister'!G61=B$50,'Risikoregister'!H61=C$50),V98&amp;IF(V98="","",", ")&amp;'Risikoregister'!A61,V98)</x:f>
      </x:c>
      <x:c r="W99" t="str">
        <x:f>IF(AND('Risikoregister'!Q61=1,'Risikoregister'!G61=B$51,'Risikoregister'!H61=C$51),W98&amp;IF(W98="","",", ")&amp;'Risikoregister'!A61,W98)</x:f>
      </x:c>
      <x:c r="X99" t="str">
        <x:f>IF(AND('Risikoregister'!Q61=1,'Risikoregister'!G61=B$52,'Risikoregister'!H61=C$52),X98&amp;IF(X98="","",", ")&amp;'Risikoregister'!A61,X98)</x:f>
      </x:c>
      <x:c r="Y99" t="str">
        <x:f>IF(AND('Risikoregister'!Q61=1,'Risikoregister'!G61=B$53,'Risikoregister'!H61=C$53),Y98&amp;IF(Y98="","",", ")&amp;'Risikoregister'!A61,Y98)</x:f>
      </x:c>
    </x:row>
    <x:row r="100" ht="2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Q100" t="str">
        <x:f>IF(AND('Risikoregister'!Q62=1,'Risikoregister'!G62=B$45,'Risikoregister'!H62=C$45),Q99&amp;IF(Q99="","",", ")&amp;'Risikoregister'!A62,Q99)</x:f>
        <x:v>R-003</x:v>
      </x:c>
      <x:c r="R100" t="str">
        <x:f>IF(AND('Risikoregister'!Q62=1,'Risikoregister'!G62=B$46,'Risikoregister'!H62=C$46),R99&amp;IF(R99="","",", ")&amp;'Risikoregister'!A62,R99)</x:f>
        <x:v>R-001, R-004</x:v>
      </x:c>
      <x:c r="S100" t="str">
        <x:f>IF(AND('Risikoregister'!Q62=1,'Risikoregister'!G62=B$47,'Risikoregister'!H62=C$47),S99&amp;IF(S99="","",", ")&amp;'Risikoregister'!A62,S99)</x:f>
      </x:c>
      <x:c r="T100" t="str">
        <x:f>IF(AND('Risikoregister'!Q62=1,'Risikoregister'!G62=B$48,'Risikoregister'!H62=C$48),T99&amp;IF(T99="","",", ")&amp;'Risikoregister'!A62,T99)</x:f>
        <x:v>R-005</x:v>
      </x:c>
      <x:c r="U100" t="str">
        <x:f>IF(AND('Risikoregister'!Q62=1,'Risikoregister'!G62=B$49,'Risikoregister'!H62=C$49),U99&amp;IF(U99="","",", ")&amp;'Risikoregister'!A62,U99)</x:f>
        <x:v>R-002</x:v>
      </x:c>
      <x:c r="V100" t="str">
        <x:f>IF(AND('Risikoregister'!Q62=1,'Risikoregister'!G62=B$50,'Risikoregister'!H62=C$50),V99&amp;IF(V99="","",", ")&amp;'Risikoregister'!A62,V99)</x:f>
      </x:c>
      <x:c r="W100" t="str">
        <x:f>IF(AND('Risikoregister'!Q62=1,'Risikoregister'!G62=B$51,'Risikoregister'!H62=C$51),W99&amp;IF(W99="","",", ")&amp;'Risikoregister'!A62,W99)</x:f>
      </x:c>
      <x:c r="X100" t="str">
        <x:f>IF(AND('Risikoregister'!Q62=1,'Risikoregister'!G62=B$52,'Risikoregister'!H62=C$52),X99&amp;IF(X99="","",", ")&amp;'Risikoregister'!A62,X99)</x:f>
      </x:c>
      <x:c r="Y100" t="str">
        <x:f>IF(AND('Risikoregister'!Q62=1,'Risikoregister'!G62=B$53,'Risikoregister'!H62=C$53),Y99&amp;IF(Y99="","",", ")&amp;'Risikoregister'!A62,Y99)</x:f>
      </x:c>
    </x:row>
    <x:row r="101" ht="2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Q101" t="str">
        <x:f>IF(AND('Risikoregister'!Q63=1,'Risikoregister'!G63=B$45,'Risikoregister'!H63=C$45),Q100&amp;IF(Q100="","",", ")&amp;'Risikoregister'!A63,Q100)</x:f>
        <x:v>R-003</x:v>
      </x:c>
      <x:c r="R101" t="str">
        <x:f>IF(AND('Risikoregister'!Q63=1,'Risikoregister'!G63=B$46,'Risikoregister'!H63=C$46),R100&amp;IF(R100="","",", ")&amp;'Risikoregister'!A63,R100)</x:f>
        <x:v>R-001, R-004</x:v>
      </x:c>
      <x:c r="S101" t="str">
        <x:f>IF(AND('Risikoregister'!Q63=1,'Risikoregister'!G63=B$47,'Risikoregister'!H63=C$47),S100&amp;IF(S100="","",", ")&amp;'Risikoregister'!A63,S100)</x:f>
      </x:c>
      <x:c r="T101" t="str">
        <x:f>IF(AND('Risikoregister'!Q63=1,'Risikoregister'!G63=B$48,'Risikoregister'!H63=C$48),T100&amp;IF(T100="","",", ")&amp;'Risikoregister'!A63,T100)</x:f>
        <x:v>R-005</x:v>
      </x:c>
      <x:c r="U101" t="str">
        <x:f>IF(AND('Risikoregister'!Q63=1,'Risikoregister'!G63=B$49,'Risikoregister'!H63=C$49),U100&amp;IF(U100="","",", ")&amp;'Risikoregister'!A63,U100)</x:f>
        <x:v>R-002</x:v>
      </x:c>
      <x:c r="V101" t="str">
        <x:f>IF(AND('Risikoregister'!Q63=1,'Risikoregister'!G63=B$50,'Risikoregister'!H63=C$50),V100&amp;IF(V100="","",", ")&amp;'Risikoregister'!A63,V100)</x:f>
      </x:c>
      <x:c r="W101" t="str">
        <x:f>IF(AND('Risikoregister'!Q63=1,'Risikoregister'!G63=B$51,'Risikoregister'!H63=C$51),W100&amp;IF(W100="","",", ")&amp;'Risikoregister'!A63,W100)</x:f>
      </x:c>
      <x:c r="X101" t="str">
        <x:f>IF(AND('Risikoregister'!Q63=1,'Risikoregister'!G63=B$52,'Risikoregister'!H63=C$52),X100&amp;IF(X100="","",", ")&amp;'Risikoregister'!A63,X100)</x:f>
      </x:c>
      <x:c r="Y101" t="str">
        <x:f>IF(AND('Risikoregister'!Q63=1,'Risikoregister'!G63=B$53,'Risikoregister'!H63=C$53),Y100&amp;IF(Y100="","",", ")&amp;'Risikoregister'!A63,Y100)</x:f>
      </x:c>
    </x:row>
    <x:row r="102" ht="2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Q102" t="str">
        <x:f>IF(AND('Risikoregister'!Q64=1,'Risikoregister'!G64=B$45,'Risikoregister'!H64=C$45),Q101&amp;IF(Q101="","",", ")&amp;'Risikoregister'!A64,Q101)</x:f>
        <x:v>R-003</x:v>
      </x:c>
      <x:c r="R102" t="str">
        <x:f>IF(AND('Risikoregister'!Q64=1,'Risikoregister'!G64=B$46,'Risikoregister'!H64=C$46),R101&amp;IF(R101="","",", ")&amp;'Risikoregister'!A64,R101)</x:f>
        <x:v>R-001, R-004</x:v>
      </x:c>
      <x:c r="S102" t="str">
        <x:f>IF(AND('Risikoregister'!Q64=1,'Risikoregister'!G64=B$47,'Risikoregister'!H64=C$47),S101&amp;IF(S101="","",", ")&amp;'Risikoregister'!A64,S101)</x:f>
      </x:c>
      <x:c r="T102" t="str">
        <x:f>IF(AND('Risikoregister'!Q64=1,'Risikoregister'!G64=B$48,'Risikoregister'!H64=C$48),T101&amp;IF(T101="","",", ")&amp;'Risikoregister'!A64,T101)</x:f>
        <x:v>R-005</x:v>
      </x:c>
      <x:c r="U102" t="str">
        <x:f>IF(AND('Risikoregister'!Q64=1,'Risikoregister'!G64=B$49,'Risikoregister'!H64=C$49),U101&amp;IF(U101="","",", ")&amp;'Risikoregister'!A64,U101)</x:f>
        <x:v>R-002</x:v>
      </x:c>
      <x:c r="V102" t="str">
        <x:f>IF(AND('Risikoregister'!Q64=1,'Risikoregister'!G64=B$50,'Risikoregister'!H64=C$50),V101&amp;IF(V101="","",", ")&amp;'Risikoregister'!A64,V101)</x:f>
      </x:c>
      <x:c r="W102" t="str">
        <x:f>IF(AND('Risikoregister'!Q64=1,'Risikoregister'!G64=B$51,'Risikoregister'!H64=C$51),W101&amp;IF(W101="","",", ")&amp;'Risikoregister'!A64,W101)</x:f>
      </x:c>
      <x:c r="X102" t="str">
        <x:f>IF(AND('Risikoregister'!Q64=1,'Risikoregister'!G64=B$52,'Risikoregister'!H64=C$52),X101&amp;IF(X101="","",", ")&amp;'Risikoregister'!A64,X101)</x:f>
      </x:c>
      <x:c r="Y102" t="str">
        <x:f>IF(AND('Risikoregister'!Q64=1,'Risikoregister'!G64=B$53,'Risikoregister'!H64=C$53),Y101&amp;IF(Y101="","",", ")&amp;'Risikoregister'!A64,Y101)</x:f>
      </x:c>
    </x:row>
    <x:row r="103" ht="2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Q103" t="str">
        <x:f>IF(AND('Risikoregister'!Q65=1,'Risikoregister'!G65=B$45,'Risikoregister'!H65=C$45),Q102&amp;IF(Q102="","",", ")&amp;'Risikoregister'!A65,Q102)</x:f>
        <x:v>R-003</x:v>
      </x:c>
      <x:c r="R103" t="str">
        <x:f>IF(AND('Risikoregister'!Q65=1,'Risikoregister'!G65=B$46,'Risikoregister'!H65=C$46),R102&amp;IF(R102="","",", ")&amp;'Risikoregister'!A65,R102)</x:f>
        <x:v>R-001, R-004</x:v>
      </x:c>
      <x:c r="S103" t="str">
        <x:f>IF(AND('Risikoregister'!Q65=1,'Risikoregister'!G65=B$47,'Risikoregister'!H65=C$47),S102&amp;IF(S102="","",", ")&amp;'Risikoregister'!A65,S102)</x:f>
      </x:c>
      <x:c r="T103" t="str">
        <x:f>IF(AND('Risikoregister'!Q65=1,'Risikoregister'!G65=B$48,'Risikoregister'!H65=C$48),T102&amp;IF(T102="","",", ")&amp;'Risikoregister'!A65,T102)</x:f>
        <x:v>R-005</x:v>
      </x:c>
      <x:c r="U103" t="str">
        <x:f>IF(AND('Risikoregister'!Q65=1,'Risikoregister'!G65=B$49,'Risikoregister'!H65=C$49),U102&amp;IF(U102="","",", ")&amp;'Risikoregister'!A65,U102)</x:f>
        <x:v>R-002</x:v>
      </x:c>
      <x:c r="V103" t="str">
        <x:f>IF(AND('Risikoregister'!Q65=1,'Risikoregister'!G65=B$50,'Risikoregister'!H65=C$50),V102&amp;IF(V102="","",", ")&amp;'Risikoregister'!A65,V102)</x:f>
      </x:c>
      <x:c r="W103" t="str">
        <x:f>IF(AND('Risikoregister'!Q65=1,'Risikoregister'!G65=B$51,'Risikoregister'!H65=C$51),W102&amp;IF(W102="","",", ")&amp;'Risikoregister'!A65,W102)</x:f>
      </x:c>
      <x:c r="X103" t="str">
        <x:f>IF(AND('Risikoregister'!Q65=1,'Risikoregister'!G65=B$52,'Risikoregister'!H65=C$52),X102&amp;IF(X102="","",", ")&amp;'Risikoregister'!A65,X102)</x:f>
      </x:c>
      <x:c r="Y103" t="str">
        <x:f>IF(AND('Risikoregister'!Q65=1,'Risikoregister'!G65=B$53,'Risikoregister'!H65=C$53),Y102&amp;IF(Y102="","",", ")&amp;'Risikoregister'!A65,Y102)</x:f>
      </x:c>
    </x:row>
    <x:row r="104" ht="2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Q104" t="str">
        <x:f>IF(AND('Risikoregister'!Q66=1,'Risikoregister'!G66=B$45,'Risikoregister'!H66=C$45),Q103&amp;IF(Q103="","",", ")&amp;'Risikoregister'!A66,Q103)</x:f>
        <x:v>R-003</x:v>
      </x:c>
      <x:c r="R104" t="str">
        <x:f>IF(AND('Risikoregister'!Q66=1,'Risikoregister'!G66=B$46,'Risikoregister'!H66=C$46),R103&amp;IF(R103="","",", ")&amp;'Risikoregister'!A66,R103)</x:f>
        <x:v>R-001, R-004</x:v>
      </x:c>
      <x:c r="S104" t="str">
        <x:f>IF(AND('Risikoregister'!Q66=1,'Risikoregister'!G66=B$47,'Risikoregister'!H66=C$47),S103&amp;IF(S103="","",", ")&amp;'Risikoregister'!A66,S103)</x:f>
      </x:c>
      <x:c r="T104" t="str">
        <x:f>IF(AND('Risikoregister'!Q66=1,'Risikoregister'!G66=B$48,'Risikoregister'!H66=C$48),T103&amp;IF(T103="","",", ")&amp;'Risikoregister'!A66,T103)</x:f>
        <x:v>R-005</x:v>
      </x:c>
      <x:c r="U104" t="str">
        <x:f>IF(AND('Risikoregister'!Q66=1,'Risikoregister'!G66=B$49,'Risikoregister'!H66=C$49),U103&amp;IF(U103="","",", ")&amp;'Risikoregister'!A66,U103)</x:f>
        <x:v>R-002</x:v>
      </x:c>
      <x:c r="V104" t="str">
        <x:f>IF(AND('Risikoregister'!Q66=1,'Risikoregister'!G66=B$50,'Risikoregister'!H66=C$50),V103&amp;IF(V103="","",", ")&amp;'Risikoregister'!A66,V103)</x:f>
      </x:c>
      <x:c r="W104" t="str">
        <x:f>IF(AND('Risikoregister'!Q66=1,'Risikoregister'!G66=B$51,'Risikoregister'!H66=C$51),W103&amp;IF(W103="","",", ")&amp;'Risikoregister'!A66,W103)</x:f>
      </x:c>
      <x:c r="X104" t="str">
        <x:f>IF(AND('Risikoregister'!Q66=1,'Risikoregister'!G66=B$52,'Risikoregister'!H66=C$52),X103&amp;IF(X103="","",", ")&amp;'Risikoregister'!A66,X103)</x:f>
      </x:c>
      <x:c r="Y104" t="str">
        <x:f>IF(AND('Risikoregister'!Q66=1,'Risikoregister'!G66=B$53,'Risikoregister'!H66=C$53),Y103&amp;IF(Y103="","",", ")&amp;'Risikoregister'!A66,Y103)</x:f>
      </x:c>
    </x:row>
    <x:row r="105" ht="2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Q105" t="str">
        <x:f>IF(AND('Risikoregister'!Q67=1,'Risikoregister'!G67=B$45,'Risikoregister'!H67=C$45),Q104&amp;IF(Q104="","",", ")&amp;'Risikoregister'!A67,Q104)</x:f>
        <x:v>R-003</x:v>
      </x:c>
      <x:c r="R105" t="str">
        <x:f>IF(AND('Risikoregister'!Q67=1,'Risikoregister'!G67=B$46,'Risikoregister'!H67=C$46),R104&amp;IF(R104="","",", ")&amp;'Risikoregister'!A67,R104)</x:f>
        <x:v>R-001, R-004</x:v>
      </x:c>
      <x:c r="S105" t="str">
        <x:f>IF(AND('Risikoregister'!Q67=1,'Risikoregister'!G67=B$47,'Risikoregister'!H67=C$47),S104&amp;IF(S104="","",", ")&amp;'Risikoregister'!A67,S104)</x:f>
      </x:c>
      <x:c r="T105" t="str">
        <x:f>IF(AND('Risikoregister'!Q67=1,'Risikoregister'!G67=B$48,'Risikoregister'!H67=C$48),T104&amp;IF(T104="","",", ")&amp;'Risikoregister'!A67,T104)</x:f>
        <x:v>R-005</x:v>
      </x:c>
      <x:c r="U105" t="str">
        <x:f>IF(AND('Risikoregister'!Q67=1,'Risikoregister'!G67=B$49,'Risikoregister'!H67=C$49),U104&amp;IF(U104="","",", ")&amp;'Risikoregister'!A67,U104)</x:f>
        <x:v>R-002</x:v>
      </x:c>
      <x:c r="V105" t="str">
        <x:f>IF(AND('Risikoregister'!Q67=1,'Risikoregister'!G67=B$50,'Risikoregister'!H67=C$50),V104&amp;IF(V104="","",", ")&amp;'Risikoregister'!A67,V104)</x:f>
      </x:c>
      <x:c r="W105" t="str">
        <x:f>IF(AND('Risikoregister'!Q67=1,'Risikoregister'!G67=B$51,'Risikoregister'!H67=C$51),W104&amp;IF(W104="","",", ")&amp;'Risikoregister'!A67,W104)</x:f>
      </x:c>
      <x:c r="X105" t="str">
        <x:f>IF(AND('Risikoregister'!Q67=1,'Risikoregister'!G67=B$52,'Risikoregister'!H67=C$52),X104&amp;IF(X104="","",", ")&amp;'Risikoregister'!A67,X104)</x:f>
      </x:c>
      <x:c r="Y105" t="str">
        <x:f>IF(AND('Risikoregister'!Q67=1,'Risikoregister'!G67=B$53,'Risikoregister'!H67=C$53),Y104&amp;IF(Y104="","",", ")&amp;'Risikoregister'!A67,Y104)</x:f>
      </x:c>
    </x:row>
    <x:row r="106" ht="2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Q106" t="str">
        <x:f>IF(AND('Risikoregister'!Q68=1,'Risikoregister'!G68=B$45,'Risikoregister'!H68=C$45),Q105&amp;IF(Q105="","",", ")&amp;'Risikoregister'!A68,Q105)</x:f>
        <x:v>R-003</x:v>
      </x:c>
      <x:c r="R106" t="str">
        <x:f>IF(AND('Risikoregister'!Q68=1,'Risikoregister'!G68=B$46,'Risikoregister'!H68=C$46),R105&amp;IF(R105="","",", ")&amp;'Risikoregister'!A68,R105)</x:f>
        <x:v>R-001, R-004</x:v>
      </x:c>
      <x:c r="S106" t="str">
        <x:f>IF(AND('Risikoregister'!Q68=1,'Risikoregister'!G68=B$47,'Risikoregister'!H68=C$47),S105&amp;IF(S105="","",", ")&amp;'Risikoregister'!A68,S105)</x:f>
      </x:c>
      <x:c r="T106" t="str">
        <x:f>IF(AND('Risikoregister'!Q68=1,'Risikoregister'!G68=B$48,'Risikoregister'!H68=C$48),T105&amp;IF(T105="","",", ")&amp;'Risikoregister'!A68,T105)</x:f>
        <x:v>R-005</x:v>
      </x:c>
      <x:c r="U106" t="str">
        <x:f>IF(AND('Risikoregister'!Q68=1,'Risikoregister'!G68=B$49,'Risikoregister'!H68=C$49),U105&amp;IF(U105="","",", ")&amp;'Risikoregister'!A68,U105)</x:f>
        <x:v>R-002</x:v>
      </x:c>
      <x:c r="V106" t="str">
        <x:f>IF(AND('Risikoregister'!Q68=1,'Risikoregister'!G68=B$50,'Risikoregister'!H68=C$50),V105&amp;IF(V105="","",", ")&amp;'Risikoregister'!A68,V105)</x:f>
      </x:c>
      <x:c r="W106" t="str">
        <x:f>IF(AND('Risikoregister'!Q68=1,'Risikoregister'!G68=B$51,'Risikoregister'!H68=C$51),W105&amp;IF(W105="","",", ")&amp;'Risikoregister'!A68,W105)</x:f>
      </x:c>
      <x:c r="X106" t="str">
        <x:f>IF(AND('Risikoregister'!Q68=1,'Risikoregister'!G68=B$52,'Risikoregister'!H68=C$52),X105&amp;IF(X105="","",", ")&amp;'Risikoregister'!A68,X105)</x:f>
      </x:c>
      <x:c r="Y106" t="str">
        <x:f>IF(AND('Risikoregister'!Q68=1,'Risikoregister'!G68=B$53,'Risikoregister'!H68=C$53),Y105&amp;IF(Y105="","",", ")&amp;'Risikoregister'!A68,Y105)</x:f>
      </x:c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Q107" t="str">
        <x:f>IF(AND('Risikoregister'!Q69=1,'Risikoregister'!G69=B$45,'Risikoregister'!H69=C$45),Q106&amp;IF(Q106="","",", ")&amp;'Risikoregister'!A69,Q106)</x:f>
        <x:v>R-003</x:v>
      </x:c>
      <x:c r="R107" t="str">
        <x:f>IF(AND('Risikoregister'!Q69=1,'Risikoregister'!G69=B$46,'Risikoregister'!H69=C$46),R106&amp;IF(R106="","",", ")&amp;'Risikoregister'!A69,R106)</x:f>
        <x:v>R-001, R-004</x:v>
      </x:c>
      <x:c r="S107" t="str">
        <x:f>IF(AND('Risikoregister'!Q69=1,'Risikoregister'!G69=B$47,'Risikoregister'!H69=C$47),S106&amp;IF(S106="","",", ")&amp;'Risikoregister'!A69,S106)</x:f>
      </x:c>
      <x:c r="T107" t="str">
        <x:f>IF(AND('Risikoregister'!Q69=1,'Risikoregister'!G69=B$48,'Risikoregister'!H69=C$48),T106&amp;IF(T106="","",", ")&amp;'Risikoregister'!A69,T106)</x:f>
        <x:v>R-005</x:v>
      </x:c>
      <x:c r="U107" t="str">
        <x:f>IF(AND('Risikoregister'!Q69=1,'Risikoregister'!G69=B$49,'Risikoregister'!H69=C$49),U106&amp;IF(U106="","",", ")&amp;'Risikoregister'!A69,U106)</x:f>
        <x:v>R-002</x:v>
      </x:c>
      <x:c r="V107" t="str">
        <x:f>IF(AND('Risikoregister'!Q69=1,'Risikoregister'!G69=B$50,'Risikoregister'!H69=C$50),V106&amp;IF(V106="","",", ")&amp;'Risikoregister'!A69,V106)</x:f>
      </x:c>
      <x:c r="W107" t="str">
        <x:f>IF(AND('Risikoregister'!Q69=1,'Risikoregister'!G69=B$51,'Risikoregister'!H69=C$51),W106&amp;IF(W106="","",", ")&amp;'Risikoregister'!A69,W106)</x:f>
      </x:c>
      <x:c r="X107" t="str">
        <x:f>IF(AND('Risikoregister'!Q69=1,'Risikoregister'!G69=B$52,'Risikoregister'!H69=C$52),X106&amp;IF(X106="","",", ")&amp;'Risikoregister'!A69,X106)</x:f>
      </x:c>
      <x:c r="Y107" t="str">
        <x:f>IF(AND('Risikoregister'!Q69=1,'Risikoregister'!G69=B$53,'Risikoregister'!H69=C$53),Y106&amp;IF(Y106="","",", ")&amp;'Risikoregister'!A69,Y106)</x:f>
      </x:c>
    </x:row>
    <x:row r="108" ht="2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Q108" t="str">
        <x:f>IF(AND('Risikoregister'!Q70=1,'Risikoregister'!G70=B$45,'Risikoregister'!H70=C$45),Q107&amp;IF(Q107="","",", ")&amp;'Risikoregister'!A70,Q107)</x:f>
        <x:v>R-003</x:v>
      </x:c>
      <x:c r="R108" t="str">
        <x:f>IF(AND('Risikoregister'!Q70=1,'Risikoregister'!G70=B$46,'Risikoregister'!H70=C$46),R107&amp;IF(R107="","",", ")&amp;'Risikoregister'!A70,R107)</x:f>
        <x:v>R-001, R-004</x:v>
      </x:c>
      <x:c r="S108" t="str">
        <x:f>IF(AND('Risikoregister'!Q70=1,'Risikoregister'!G70=B$47,'Risikoregister'!H70=C$47),S107&amp;IF(S107="","",", ")&amp;'Risikoregister'!A70,S107)</x:f>
      </x:c>
      <x:c r="T108" t="str">
        <x:f>IF(AND('Risikoregister'!Q70=1,'Risikoregister'!G70=B$48,'Risikoregister'!H70=C$48),T107&amp;IF(T107="","",", ")&amp;'Risikoregister'!A70,T107)</x:f>
        <x:v>R-005</x:v>
      </x:c>
      <x:c r="U108" t="str">
        <x:f>IF(AND('Risikoregister'!Q70=1,'Risikoregister'!G70=B$49,'Risikoregister'!H70=C$49),U107&amp;IF(U107="","",", ")&amp;'Risikoregister'!A70,U107)</x:f>
        <x:v>R-002</x:v>
      </x:c>
      <x:c r="V108" t="str">
        <x:f>IF(AND('Risikoregister'!Q70=1,'Risikoregister'!G70=B$50,'Risikoregister'!H70=C$50),V107&amp;IF(V107="","",", ")&amp;'Risikoregister'!A70,V107)</x:f>
      </x:c>
      <x:c r="W108" t="str">
        <x:f>IF(AND('Risikoregister'!Q70=1,'Risikoregister'!G70=B$51,'Risikoregister'!H70=C$51),W107&amp;IF(W107="","",", ")&amp;'Risikoregister'!A70,W107)</x:f>
      </x:c>
      <x:c r="X108" t="str">
        <x:f>IF(AND('Risikoregister'!Q70=1,'Risikoregister'!G70=B$52,'Risikoregister'!H70=C$52),X107&amp;IF(X107="","",", ")&amp;'Risikoregister'!A70,X107)</x:f>
      </x:c>
      <x:c r="Y108" t="str">
        <x:f>IF(AND('Risikoregister'!Q70=1,'Risikoregister'!G70=B$53,'Risikoregister'!H70=C$53),Y107&amp;IF(Y107="","",", ")&amp;'Risikoregister'!A70,Y107)</x:f>
      </x:c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Q109" t="str">
        <x:f>IF(AND('Risikoregister'!Q71=1,'Risikoregister'!G71=B$45,'Risikoregister'!H71=C$45),Q108&amp;IF(Q108="","",", ")&amp;'Risikoregister'!A71,Q108)</x:f>
        <x:v>R-003</x:v>
      </x:c>
      <x:c r="R109" t="str">
        <x:f>IF(AND('Risikoregister'!Q71=1,'Risikoregister'!G71=B$46,'Risikoregister'!H71=C$46),R108&amp;IF(R108="","",", ")&amp;'Risikoregister'!A71,R108)</x:f>
        <x:v>R-001, R-004</x:v>
      </x:c>
      <x:c r="S109" t="str">
        <x:f>IF(AND('Risikoregister'!Q71=1,'Risikoregister'!G71=B$47,'Risikoregister'!H71=C$47),S108&amp;IF(S108="","",", ")&amp;'Risikoregister'!A71,S108)</x:f>
      </x:c>
      <x:c r="T109" t="str">
        <x:f>IF(AND('Risikoregister'!Q71=1,'Risikoregister'!G71=B$48,'Risikoregister'!H71=C$48),T108&amp;IF(T108="","",", ")&amp;'Risikoregister'!A71,T108)</x:f>
        <x:v>R-005</x:v>
      </x:c>
      <x:c r="U109" t="str">
        <x:f>IF(AND('Risikoregister'!Q71=1,'Risikoregister'!G71=B$49,'Risikoregister'!H71=C$49),U108&amp;IF(U108="","",", ")&amp;'Risikoregister'!A71,U108)</x:f>
        <x:v>R-002</x:v>
      </x:c>
      <x:c r="V109" t="str">
        <x:f>IF(AND('Risikoregister'!Q71=1,'Risikoregister'!G71=B$50,'Risikoregister'!H71=C$50),V108&amp;IF(V108="","",", ")&amp;'Risikoregister'!A71,V108)</x:f>
      </x:c>
      <x:c r="W109" t="str">
        <x:f>IF(AND('Risikoregister'!Q71=1,'Risikoregister'!G71=B$51,'Risikoregister'!H71=C$51),W108&amp;IF(W108="","",", ")&amp;'Risikoregister'!A71,W108)</x:f>
      </x:c>
      <x:c r="X109" t="str">
        <x:f>IF(AND('Risikoregister'!Q71=1,'Risikoregister'!G71=B$52,'Risikoregister'!H71=C$52),X108&amp;IF(X108="","",", ")&amp;'Risikoregister'!A71,X108)</x:f>
      </x:c>
      <x:c r="Y109" t="str">
        <x:f>IF(AND('Risikoregister'!Q71=1,'Risikoregister'!G71=B$53,'Risikoregister'!H71=C$53),Y108&amp;IF(Y108="","",", ")&amp;'Risikoregister'!A71,Y108)</x:f>
      </x:c>
    </x:row>
    <x:row r="110" ht="2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Q110" t="str">
        <x:f>IF(AND('Risikoregister'!Q72=1,'Risikoregister'!G72=B$45,'Risikoregister'!H72=C$45),Q109&amp;IF(Q109="","",", ")&amp;'Risikoregister'!A72,Q109)</x:f>
        <x:v>R-003</x:v>
      </x:c>
      <x:c r="R110" t="str">
        <x:f>IF(AND('Risikoregister'!Q72=1,'Risikoregister'!G72=B$46,'Risikoregister'!H72=C$46),R109&amp;IF(R109="","",", ")&amp;'Risikoregister'!A72,R109)</x:f>
        <x:v>R-001, R-004</x:v>
      </x:c>
      <x:c r="S110" t="str">
        <x:f>IF(AND('Risikoregister'!Q72=1,'Risikoregister'!G72=B$47,'Risikoregister'!H72=C$47),S109&amp;IF(S109="","",", ")&amp;'Risikoregister'!A72,S109)</x:f>
      </x:c>
      <x:c r="T110" t="str">
        <x:f>IF(AND('Risikoregister'!Q72=1,'Risikoregister'!G72=B$48,'Risikoregister'!H72=C$48),T109&amp;IF(T109="","",", ")&amp;'Risikoregister'!A72,T109)</x:f>
        <x:v>R-005</x:v>
      </x:c>
      <x:c r="U110" t="str">
        <x:f>IF(AND('Risikoregister'!Q72=1,'Risikoregister'!G72=B$49,'Risikoregister'!H72=C$49),U109&amp;IF(U109="","",", ")&amp;'Risikoregister'!A72,U109)</x:f>
        <x:v>R-002</x:v>
      </x:c>
      <x:c r="V110" t="str">
        <x:f>IF(AND('Risikoregister'!Q72=1,'Risikoregister'!G72=B$50,'Risikoregister'!H72=C$50),V109&amp;IF(V109="","",", ")&amp;'Risikoregister'!A72,V109)</x:f>
      </x:c>
      <x:c r="W110" t="str">
        <x:f>IF(AND('Risikoregister'!Q72=1,'Risikoregister'!G72=B$51,'Risikoregister'!H72=C$51),W109&amp;IF(W109="","",", ")&amp;'Risikoregister'!A72,W109)</x:f>
      </x:c>
      <x:c r="X110" t="str">
        <x:f>IF(AND('Risikoregister'!Q72=1,'Risikoregister'!G72=B$52,'Risikoregister'!H72=C$52),X109&amp;IF(X109="","",", ")&amp;'Risikoregister'!A72,X109)</x:f>
      </x:c>
      <x:c r="Y110" t="str">
        <x:f>IF(AND('Risikoregister'!Q72=1,'Risikoregister'!G72=B$53,'Risikoregister'!H72=C$53),Y109&amp;IF(Y109="","",", ")&amp;'Risikoregister'!A72,Y109)</x:f>
      </x:c>
    </x:row>
    <x:row r="111">
      <x:c r="Q111" t="str">
        <x:f>IF(AND('Risikoregister'!Q73=1,'Risikoregister'!G73=B$45,'Risikoregister'!H73=C$45),Q110&amp;IF(Q110="","",", ")&amp;'Risikoregister'!A73,Q110)</x:f>
        <x:v>R-003</x:v>
      </x:c>
      <x:c r="R111" t="str">
        <x:f>IF(AND('Risikoregister'!Q73=1,'Risikoregister'!G73=B$46,'Risikoregister'!H73=C$46),R110&amp;IF(R110="","",", ")&amp;'Risikoregister'!A73,R110)</x:f>
        <x:v>R-001, R-004</x:v>
      </x:c>
      <x:c r="S111" t="str">
        <x:f>IF(AND('Risikoregister'!Q73=1,'Risikoregister'!G73=B$47,'Risikoregister'!H73=C$47),S110&amp;IF(S110="","",", ")&amp;'Risikoregister'!A73,S110)</x:f>
      </x:c>
      <x:c r="T111" t="str">
        <x:f>IF(AND('Risikoregister'!Q73=1,'Risikoregister'!G73=B$48,'Risikoregister'!H73=C$48),T110&amp;IF(T110="","",", ")&amp;'Risikoregister'!A73,T110)</x:f>
        <x:v>R-005</x:v>
      </x:c>
      <x:c r="U111" t="str">
        <x:f>IF(AND('Risikoregister'!Q73=1,'Risikoregister'!G73=B$49,'Risikoregister'!H73=C$49),U110&amp;IF(U110="","",", ")&amp;'Risikoregister'!A73,U110)</x:f>
        <x:v>R-002</x:v>
      </x:c>
      <x:c r="V111" t="str">
        <x:f>IF(AND('Risikoregister'!Q73=1,'Risikoregister'!G73=B$50,'Risikoregister'!H73=C$50),V110&amp;IF(V110="","",", ")&amp;'Risikoregister'!A73,V110)</x:f>
      </x:c>
      <x:c r="W111" t="str">
        <x:f>IF(AND('Risikoregister'!Q73=1,'Risikoregister'!G73=B$51,'Risikoregister'!H73=C$51),W110&amp;IF(W110="","",", ")&amp;'Risikoregister'!A73,W110)</x:f>
      </x:c>
      <x:c r="X111" t="str">
        <x:f>IF(AND('Risikoregister'!Q73=1,'Risikoregister'!G73=B$52,'Risikoregister'!H73=C$52),X110&amp;IF(X110="","",", ")&amp;'Risikoregister'!A73,X110)</x:f>
      </x:c>
      <x:c r="Y111" t="str">
        <x:f>IF(AND('Risikoregister'!Q73=1,'Risikoregister'!G73=B$53,'Risikoregister'!H73=C$53),Y110&amp;IF(Y110="","",", ")&amp;'Risikoregister'!A73,Y110)</x:f>
      </x:c>
    </x:row>
    <x:row r="112">
      <x:c r="Q112" t="str">
        <x:f>IF(AND('Risikoregister'!Q74=1,'Risikoregister'!G74=B$45,'Risikoregister'!H74=C$45),Q111&amp;IF(Q111="","",", ")&amp;'Risikoregister'!A74,Q111)</x:f>
        <x:v>R-003</x:v>
      </x:c>
      <x:c r="R112" t="str">
        <x:f>IF(AND('Risikoregister'!Q74=1,'Risikoregister'!G74=B$46,'Risikoregister'!H74=C$46),R111&amp;IF(R111="","",", ")&amp;'Risikoregister'!A74,R111)</x:f>
        <x:v>R-001, R-004</x:v>
      </x:c>
      <x:c r="S112" t="str">
        <x:f>IF(AND('Risikoregister'!Q74=1,'Risikoregister'!G74=B$47,'Risikoregister'!H74=C$47),S111&amp;IF(S111="","",", ")&amp;'Risikoregister'!A74,S111)</x:f>
      </x:c>
      <x:c r="T112" t="str">
        <x:f>IF(AND('Risikoregister'!Q74=1,'Risikoregister'!G74=B$48,'Risikoregister'!H74=C$48),T111&amp;IF(T111="","",", ")&amp;'Risikoregister'!A74,T111)</x:f>
        <x:v>R-005</x:v>
      </x:c>
      <x:c r="U112" t="str">
        <x:f>IF(AND('Risikoregister'!Q74=1,'Risikoregister'!G74=B$49,'Risikoregister'!H74=C$49),U111&amp;IF(U111="","",", ")&amp;'Risikoregister'!A74,U111)</x:f>
        <x:v>R-002</x:v>
      </x:c>
      <x:c r="V112" t="str">
        <x:f>IF(AND('Risikoregister'!Q74=1,'Risikoregister'!G74=B$50,'Risikoregister'!H74=C$50),V111&amp;IF(V111="","",", ")&amp;'Risikoregister'!A74,V111)</x:f>
      </x:c>
      <x:c r="W112" t="str">
        <x:f>IF(AND('Risikoregister'!Q74=1,'Risikoregister'!G74=B$51,'Risikoregister'!H74=C$51),W111&amp;IF(W111="","",", ")&amp;'Risikoregister'!A74,W111)</x:f>
      </x:c>
      <x:c r="X112" t="str">
        <x:f>IF(AND('Risikoregister'!Q74=1,'Risikoregister'!G74=B$52,'Risikoregister'!H74=C$52),X111&amp;IF(X111="","",", ")&amp;'Risikoregister'!A74,X111)</x:f>
      </x:c>
      <x:c r="Y112" t="str">
        <x:f>IF(AND('Risikoregister'!Q74=1,'Risikoregister'!G74=B$53,'Risikoregister'!H74=C$53),Y111&amp;IF(Y111="","",", ")&amp;'Risikoregister'!A74,Y111)</x:f>
      </x:c>
    </x:row>
    <x:row r="113">
      <x:c r="Q113" t="str">
        <x:f>IF(AND('Risikoregister'!Q75=1,'Risikoregister'!G75=B$45,'Risikoregister'!H75=C$45),Q112&amp;IF(Q112="","",", ")&amp;'Risikoregister'!A75,Q112)</x:f>
        <x:v>R-003</x:v>
      </x:c>
      <x:c r="R113" t="str">
        <x:f>IF(AND('Risikoregister'!Q75=1,'Risikoregister'!G75=B$46,'Risikoregister'!H75=C$46),R112&amp;IF(R112="","",", ")&amp;'Risikoregister'!A75,R112)</x:f>
        <x:v>R-001, R-004</x:v>
      </x:c>
      <x:c r="S113" t="str">
        <x:f>IF(AND('Risikoregister'!Q75=1,'Risikoregister'!G75=B$47,'Risikoregister'!H75=C$47),S112&amp;IF(S112="","",", ")&amp;'Risikoregister'!A75,S112)</x:f>
      </x:c>
      <x:c r="T113" t="str">
        <x:f>IF(AND('Risikoregister'!Q75=1,'Risikoregister'!G75=B$48,'Risikoregister'!H75=C$48),T112&amp;IF(T112="","",", ")&amp;'Risikoregister'!A75,T112)</x:f>
        <x:v>R-005</x:v>
      </x:c>
      <x:c r="U113" t="str">
        <x:f>IF(AND('Risikoregister'!Q75=1,'Risikoregister'!G75=B$49,'Risikoregister'!H75=C$49),U112&amp;IF(U112="","",", ")&amp;'Risikoregister'!A75,U112)</x:f>
        <x:v>R-002</x:v>
      </x:c>
      <x:c r="V113" t="str">
        <x:f>IF(AND('Risikoregister'!Q75=1,'Risikoregister'!G75=B$50,'Risikoregister'!H75=C$50),V112&amp;IF(V112="","",", ")&amp;'Risikoregister'!A75,V112)</x:f>
      </x:c>
      <x:c r="W113" t="str">
        <x:f>IF(AND('Risikoregister'!Q75=1,'Risikoregister'!G75=B$51,'Risikoregister'!H75=C$51),W112&amp;IF(W112="","",", ")&amp;'Risikoregister'!A75,W112)</x:f>
      </x:c>
      <x:c r="X113" t="str">
        <x:f>IF(AND('Risikoregister'!Q75=1,'Risikoregister'!G75=B$52,'Risikoregister'!H75=C$52),X112&amp;IF(X112="","",", ")&amp;'Risikoregister'!A75,X112)</x:f>
      </x:c>
      <x:c r="Y113" t="str">
        <x:f>IF(AND('Risikoregister'!Q75=1,'Risikoregister'!G75=B$53,'Risikoregister'!H75=C$53),Y112&amp;IF(Y112="","",", ")&amp;'Risikoregister'!A75,Y112)</x:f>
      </x:c>
    </x:row>
    <x:row r="114">
      <x:c r="Q114" t="str">
        <x:f>IF(AND('Risikoregister'!Q76=1,'Risikoregister'!G76=B$45,'Risikoregister'!H76=C$45),Q113&amp;IF(Q113="","",", ")&amp;'Risikoregister'!A76,Q113)</x:f>
        <x:v>R-003</x:v>
      </x:c>
      <x:c r="R114" t="str">
        <x:f>IF(AND('Risikoregister'!Q76=1,'Risikoregister'!G76=B$46,'Risikoregister'!H76=C$46),R113&amp;IF(R113="","",", ")&amp;'Risikoregister'!A76,R113)</x:f>
        <x:v>R-001, R-004</x:v>
      </x:c>
      <x:c r="S114" t="str">
        <x:f>IF(AND('Risikoregister'!Q76=1,'Risikoregister'!G76=B$47,'Risikoregister'!H76=C$47),S113&amp;IF(S113="","",", ")&amp;'Risikoregister'!A76,S113)</x:f>
      </x:c>
      <x:c r="T114" t="str">
        <x:f>IF(AND('Risikoregister'!Q76=1,'Risikoregister'!G76=B$48,'Risikoregister'!H76=C$48),T113&amp;IF(T113="","",", ")&amp;'Risikoregister'!A76,T113)</x:f>
        <x:v>R-005</x:v>
      </x:c>
      <x:c r="U114" t="str">
        <x:f>IF(AND('Risikoregister'!Q76=1,'Risikoregister'!G76=B$49,'Risikoregister'!H76=C$49),U113&amp;IF(U113="","",", ")&amp;'Risikoregister'!A76,U113)</x:f>
        <x:v>R-002</x:v>
      </x:c>
      <x:c r="V114" t="str">
        <x:f>IF(AND('Risikoregister'!Q76=1,'Risikoregister'!G76=B$50,'Risikoregister'!H76=C$50),V113&amp;IF(V113="","",", ")&amp;'Risikoregister'!A76,V113)</x:f>
      </x:c>
      <x:c r="W114" t="str">
        <x:f>IF(AND('Risikoregister'!Q76=1,'Risikoregister'!G76=B$51,'Risikoregister'!H76=C$51),W113&amp;IF(W113="","",", ")&amp;'Risikoregister'!A76,W113)</x:f>
      </x:c>
      <x:c r="X114" t="str">
        <x:f>IF(AND('Risikoregister'!Q76=1,'Risikoregister'!G76=B$52,'Risikoregister'!H76=C$52),X113&amp;IF(X113="","",", ")&amp;'Risikoregister'!A76,X113)</x:f>
      </x:c>
      <x:c r="Y114" t="str">
        <x:f>IF(AND('Risikoregister'!Q76=1,'Risikoregister'!G76=B$53,'Risikoregister'!H76=C$53),Y113&amp;IF(Y113="","",", ")&amp;'Risikoregister'!A76,Y113)</x:f>
      </x:c>
    </x:row>
    <x:row r="115">
      <x:c r="Q115" t="str">
        <x:f>IF(AND('Risikoregister'!Q77=1,'Risikoregister'!G77=B$45,'Risikoregister'!H77=C$45),Q114&amp;IF(Q114="","",", ")&amp;'Risikoregister'!A77,Q114)</x:f>
        <x:v>R-003</x:v>
      </x:c>
      <x:c r="R115" t="str">
        <x:f>IF(AND('Risikoregister'!Q77=1,'Risikoregister'!G77=B$46,'Risikoregister'!H77=C$46),R114&amp;IF(R114="","",", ")&amp;'Risikoregister'!A77,R114)</x:f>
        <x:v>R-001, R-004</x:v>
      </x:c>
      <x:c r="S115" t="str">
        <x:f>IF(AND('Risikoregister'!Q77=1,'Risikoregister'!G77=B$47,'Risikoregister'!H77=C$47),S114&amp;IF(S114="","",", ")&amp;'Risikoregister'!A77,S114)</x:f>
      </x:c>
      <x:c r="T115" t="str">
        <x:f>IF(AND('Risikoregister'!Q77=1,'Risikoregister'!G77=B$48,'Risikoregister'!H77=C$48),T114&amp;IF(T114="","",", ")&amp;'Risikoregister'!A77,T114)</x:f>
        <x:v>R-005</x:v>
      </x:c>
      <x:c r="U115" t="str">
        <x:f>IF(AND('Risikoregister'!Q77=1,'Risikoregister'!G77=B$49,'Risikoregister'!H77=C$49),U114&amp;IF(U114="","",", ")&amp;'Risikoregister'!A77,U114)</x:f>
        <x:v>R-002</x:v>
      </x:c>
      <x:c r="V115" t="str">
        <x:f>IF(AND('Risikoregister'!Q77=1,'Risikoregister'!G77=B$50,'Risikoregister'!H77=C$50),V114&amp;IF(V114="","",", ")&amp;'Risikoregister'!A77,V114)</x:f>
      </x:c>
      <x:c r="W115" t="str">
        <x:f>IF(AND('Risikoregister'!Q77=1,'Risikoregister'!G77=B$51,'Risikoregister'!H77=C$51),W114&amp;IF(W114="","",", ")&amp;'Risikoregister'!A77,W114)</x:f>
      </x:c>
      <x:c r="X115" t="str">
        <x:f>IF(AND('Risikoregister'!Q77=1,'Risikoregister'!G77=B$52,'Risikoregister'!H77=C$52),X114&amp;IF(X114="","",", ")&amp;'Risikoregister'!A77,X114)</x:f>
      </x:c>
      <x:c r="Y115" t="str">
        <x:f>IF(AND('Risikoregister'!Q77=1,'Risikoregister'!G77=B$53,'Risikoregister'!H77=C$53),Y114&amp;IF(Y114="","",", ")&amp;'Risikoregister'!A77,Y114)</x:f>
      </x:c>
    </x:row>
    <x:row r="116">
      <x:c r="Q116" t="str">
        <x:f>IF(AND('Risikoregister'!Q78=1,'Risikoregister'!G78=B$45,'Risikoregister'!H78=C$45),Q115&amp;IF(Q115="","",", ")&amp;'Risikoregister'!A78,Q115)</x:f>
        <x:v>R-003</x:v>
      </x:c>
      <x:c r="R116" t="str">
        <x:f>IF(AND('Risikoregister'!Q78=1,'Risikoregister'!G78=B$46,'Risikoregister'!H78=C$46),R115&amp;IF(R115="","",", ")&amp;'Risikoregister'!A78,R115)</x:f>
        <x:v>R-001, R-004</x:v>
      </x:c>
      <x:c r="S116" t="str">
        <x:f>IF(AND('Risikoregister'!Q78=1,'Risikoregister'!G78=B$47,'Risikoregister'!H78=C$47),S115&amp;IF(S115="","",", ")&amp;'Risikoregister'!A78,S115)</x:f>
      </x:c>
      <x:c r="T116" t="str">
        <x:f>IF(AND('Risikoregister'!Q78=1,'Risikoregister'!G78=B$48,'Risikoregister'!H78=C$48),T115&amp;IF(T115="","",", ")&amp;'Risikoregister'!A78,T115)</x:f>
        <x:v>R-005</x:v>
      </x:c>
      <x:c r="U116" t="str">
        <x:f>IF(AND('Risikoregister'!Q78=1,'Risikoregister'!G78=B$49,'Risikoregister'!H78=C$49),U115&amp;IF(U115="","",", ")&amp;'Risikoregister'!A78,U115)</x:f>
        <x:v>R-002</x:v>
      </x:c>
      <x:c r="V116" t="str">
        <x:f>IF(AND('Risikoregister'!Q78=1,'Risikoregister'!G78=B$50,'Risikoregister'!H78=C$50),V115&amp;IF(V115="","",", ")&amp;'Risikoregister'!A78,V115)</x:f>
      </x:c>
      <x:c r="W116" t="str">
        <x:f>IF(AND('Risikoregister'!Q78=1,'Risikoregister'!G78=B$51,'Risikoregister'!H78=C$51),W115&amp;IF(W115="","",", ")&amp;'Risikoregister'!A78,W115)</x:f>
      </x:c>
      <x:c r="X116" t="str">
        <x:f>IF(AND('Risikoregister'!Q78=1,'Risikoregister'!G78=B$52,'Risikoregister'!H78=C$52),X115&amp;IF(X115="","",", ")&amp;'Risikoregister'!A78,X115)</x:f>
      </x:c>
      <x:c r="Y116" t="str">
        <x:f>IF(AND('Risikoregister'!Q78=1,'Risikoregister'!G78=B$53,'Risikoregister'!H78=C$53),Y115&amp;IF(Y115="","",", ")&amp;'Risikoregister'!A78,Y115)</x:f>
      </x:c>
    </x:row>
    <x:row r="117">
      <x:c r="Q117" t="str">
        <x:f>IF(AND('Risikoregister'!Q79=1,'Risikoregister'!G79=B$45,'Risikoregister'!H79=C$45),Q116&amp;IF(Q116="","",", ")&amp;'Risikoregister'!A79,Q116)</x:f>
        <x:v>R-003</x:v>
      </x:c>
      <x:c r="R117" t="str">
        <x:f>IF(AND('Risikoregister'!Q79=1,'Risikoregister'!G79=B$46,'Risikoregister'!H79=C$46),R116&amp;IF(R116="","",", ")&amp;'Risikoregister'!A79,R116)</x:f>
        <x:v>R-001, R-004</x:v>
      </x:c>
      <x:c r="S117" t="str">
        <x:f>IF(AND('Risikoregister'!Q79=1,'Risikoregister'!G79=B$47,'Risikoregister'!H79=C$47),S116&amp;IF(S116="","",", ")&amp;'Risikoregister'!A79,S116)</x:f>
      </x:c>
      <x:c r="T117" t="str">
        <x:f>IF(AND('Risikoregister'!Q79=1,'Risikoregister'!G79=B$48,'Risikoregister'!H79=C$48),T116&amp;IF(T116="","",", ")&amp;'Risikoregister'!A79,T116)</x:f>
        <x:v>R-005</x:v>
      </x:c>
      <x:c r="U117" t="str">
        <x:f>IF(AND('Risikoregister'!Q79=1,'Risikoregister'!G79=B$49,'Risikoregister'!H79=C$49),U116&amp;IF(U116="","",", ")&amp;'Risikoregister'!A79,U116)</x:f>
        <x:v>R-002</x:v>
      </x:c>
      <x:c r="V117" t="str">
        <x:f>IF(AND('Risikoregister'!Q79=1,'Risikoregister'!G79=B$50,'Risikoregister'!H79=C$50),V116&amp;IF(V116="","",", ")&amp;'Risikoregister'!A79,V116)</x:f>
      </x:c>
      <x:c r="W117" t="str">
        <x:f>IF(AND('Risikoregister'!Q79=1,'Risikoregister'!G79=B$51,'Risikoregister'!H79=C$51),W116&amp;IF(W116="","",", ")&amp;'Risikoregister'!A79,W116)</x:f>
      </x:c>
      <x:c r="X117" t="str">
        <x:f>IF(AND('Risikoregister'!Q79=1,'Risikoregister'!G79=B$52,'Risikoregister'!H79=C$52),X116&amp;IF(X116="","",", ")&amp;'Risikoregister'!A79,X116)</x:f>
      </x:c>
      <x:c r="Y117" t="str">
        <x:f>IF(AND('Risikoregister'!Q79=1,'Risikoregister'!G79=B$53,'Risikoregister'!H79=C$53),Y116&amp;IF(Y116="","",", ")&amp;'Risikoregister'!A79,Y116)</x:f>
      </x:c>
    </x:row>
    <x:row r="118">
      <x:c r="Q118" t="str">
        <x:f>IF(AND('Risikoregister'!Q80=1,'Risikoregister'!G80=B$45,'Risikoregister'!H80=C$45),Q117&amp;IF(Q117="","",", ")&amp;'Risikoregister'!A80,Q117)</x:f>
        <x:v>R-003</x:v>
      </x:c>
      <x:c r="R118" t="str">
        <x:f>IF(AND('Risikoregister'!Q80=1,'Risikoregister'!G80=B$46,'Risikoregister'!H80=C$46),R117&amp;IF(R117="","",", ")&amp;'Risikoregister'!A80,R117)</x:f>
        <x:v>R-001, R-004</x:v>
      </x:c>
      <x:c r="S118" t="str">
        <x:f>IF(AND('Risikoregister'!Q80=1,'Risikoregister'!G80=B$47,'Risikoregister'!H80=C$47),S117&amp;IF(S117="","",", ")&amp;'Risikoregister'!A80,S117)</x:f>
      </x:c>
      <x:c r="T118" t="str">
        <x:f>IF(AND('Risikoregister'!Q80=1,'Risikoregister'!G80=B$48,'Risikoregister'!H80=C$48),T117&amp;IF(T117="","",", ")&amp;'Risikoregister'!A80,T117)</x:f>
        <x:v>R-005</x:v>
      </x:c>
      <x:c r="U118" t="str">
        <x:f>IF(AND('Risikoregister'!Q80=1,'Risikoregister'!G80=B$49,'Risikoregister'!H80=C$49),U117&amp;IF(U117="","",", ")&amp;'Risikoregister'!A80,U117)</x:f>
        <x:v>R-002</x:v>
      </x:c>
      <x:c r="V118" t="str">
        <x:f>IF(AND('Risikoregister'!Q80=1,'Risikoregister'!G80=B$50,'Risikoregister'!H80=C$50),V117&amp;IF(V117="","",", ")&amp;'Risikoregister'!A80,V117)</x:f>
      </x:c>
      <x:c r="W118" t="str">
        <x:f>IF(AND('Risikoregister'!Q80=1,'Risikoregister'!G80=B$51,'Risikoregister'!H80=C$51),W117&amp;IF(W117="","",", ")&amp;'Risikoregister'!A80,W117)</x:f>
      </x:c>
      <x:c r="X118" t="str">
        <x:f>IF(AND('Risikoregister'!Q80=1,'Risikoregister'!G80=B$52,'Risikoregister'!H80=C$52),X117&amp;IF(X117="","",", ")&amp;'Risikoregister'!A80,X117)</x:f>
      </x:c>
      <x:c r="Y118" t="str">
        <x:f>IF(AND('Risikoregister'!Q80=1,'Risikoregister'!G80=B$53,'Risikoregister'!H80=C$53),Y117&amp;IF(Y117="","",", ")&amp;'Risikoregister'!A80,Y117)</x:f>
      </x:c>
    </x:row>
    <x:row r="119">
      <x:c r="Q119" t="str">
        <x:f>IF(AND('Risikoregister'!Q81=1,'Risikoregister'!G81=B$45,'Risikoregister'!H81=C$45),Q118&amp;IF(Q118="","",", ")&amp;'Risikoregister'!A81,Q118)</x:f>
        <x:v>R-003</x:v>
      </x:c>
      <x:c r="R119" t="str">
        <x:f>IF(AND('Risikoregister'!Q81=1,'Risikoregister'!G81=B$46,'Risikoregister'!H81=C$46),R118&amp;IF(R118="","",", ")&amp;'Risikoregister'!A81,R118)</x:f>
        <x:v>R-001, R-004</x:v>
      </x:c>
      <x:c r="S119" t="str">
        <x:f>IF(AND('Risikoregister'!Q81=1,'Risikoregister'!G81=B$47,'Risikoregister'!H81=C$47),S118&amp;IF(S118="","",", ")&amp;'Risikoregister'!A81,S118)</x:f>
      </x:c>
      <x:c r="T119" t="str">
        <x:f>IF(AND('Risikoregister'!Q81=1,'Risikoregister'!G81=B$48,'Risikoregister'!H81=C$48),T118&amp;IF(T118="","",", ")&amp;'Risikoregister'!A81,T118)</x:f>
        <x:v>R-005</x:v>
      </x:c>
      <x:c r="U119" t="str">
        <x:f>IF(AND('Risikoregister'!Q81=1,'Risikoregister'!G81=B$49,'Risikoregister'!H81=C$49),U118&amp;IF(U118="","",", ")&amp;'Risikoregister'!A81,U118)</x:f>
        <x:v>R-002</x:v>
      </x:c>
      <x:c r="V119" t="str">
        <x:f>IF(AND('Risikoregister'!Q81=1,'Risikoregister'!G81=B$50,'Risikoregister'!H81=C$50),V118&amp;IF(V118="","",", ")&amp;'Risikoregister'!A81,V118)</x:f>
      </x:c>
      <x:c r="W119" t="str">
        <x:f>IF(AND('Risikoregister'!Q81=1,'Risikoregister'!G81=B$51,'Risikoregister'!H81=C$51),W118&amp;IF(W118="","",", ")&amp;'Risikoregister'!A81,W118)</x:f>
      </x:c>
      <x:c r="X119" t="str">
        <x:f>IF(AND('Risikoregister'!Q81=1,'Risikoregister'!G81=B$52,'Risikoregister'!H81=C$52),X118&amp;IF(X118="","",", ")&amp;'Risikoregister'!A81,X118)</x:f>
      </x:c>
      <x:c r="Y119" t="str">
        <x:f>IF(AND('Risikoregister'!Q81=1,'Risikoregister'!G81=B$53,'Risikoregister'!H81=C$53),Y118&amp;IF(Y118="","",", ")&amp;'Risikoregister'!A81,Y118)</x:f>
      </x:c>
    </x:row>
    <x:row r="120">
      <x:c r="Q120" t="str">
        <x:f>IF(AND('Risikoregister'!Q82=1,'Risikoregister'!G82=B$45,'Risikoregister'!H82=C$45),Q119&amp;IF(Q119="","",", ")&amp;'Risikoregister'!A82,Q119)</x:f>
        <x:v>R-003</x:v>
      </x:c>
      <x:c r="R120" t="str">
        <x:f>IF(AND('Risikoregister'!Q82=1,'Risikoregister'!G82=B$46,'Risikoregister'!H82=C$46),R119&amp;IF(R119="","",", ")&amp;'Risikoregister'!A82,R119)</x:f>
        <x:v>R-001, R-004</x:v>
      </x:c>
      <x:c r="S120" t="str">
        <x:f>IF(AND('Risikoregister'!Q82=1,'Risikoregister'!G82=B$47,'Risikoregister'!H82=C$47),S119&amp;IF(S119="","",", ")&amp;'Risikoregister'!A82,S119)</x:f>
      </x:c>
      <x:c r="T120" t="str">
        <x:f>IF(AND('Risikoregister'!Q82=1,'Risikoregister'!G82=B$48,'Risikoregister'!H82=C$48),T119&amp;IF(T119="","",", ")&amp;'Risikoregister'!A82,T119)</x:f>
        <x:v>R-005</x:v>
      </x:c>
      <x:c r="U120" t="str">
        <x:f>IF(AND('Risikoregister'!Q82=1,'Risikoregister'!G82=B$49,'Risikoregister'!H82=C$49),U119&amp;IF(U119="","",", ")&amp;'Risikoregister'!A82,U119)</x:f>
        <x:v>R-002</x:v>
      </x:c>
      <x:c r="V120" t="str">
        <x:f>IF(AND('Risikoregister'!Q82=1,'Risikoregister'!G82=B$50,'Risikoregister'!H82=C$50),V119&amp;IF(V119="","",", ")&amp;'Risikoregister'!A82,V119)</x:f>
      </x:c>
      <x:c r="W120" t="str">
        <x:f>IF(AND('Risikoregister'!Q82=1,'Risikoregister'!G82=B$51,'Risikoregister'!H82=C$51),W119&amp;IF(W119="","",", ")&amp;'Risikoregister'!A82,W119)</x:f>
      </x:c>
      <x:c r="X120" t="str">
        <x:f>IF(AND('Risikoregister'!Q82=1,'Risikoregister'!G82=B$52,'Risikoregister'!H82=C$52),X119&amp;IF(X119="","",", ")&amp;'Risikoregister'!A82,X119)</x:f>
      </x:c>
      <x:c r="Y120" t="str">
        <x:f>IF(AND('Risikoregister'!Q82=1,'Risikoregister'!G82=B$53,'Risikoregister'!H82=C$53),Y119&amp;IF(Y119="","",", ")&amp;'Risikoregister'!A82,Y119)</x:f>
      </x:c>
    </x:row>
    <x:row r="121">
      <x:c r="Q121" t="str">
        <x:f>IF(AND('Risikoregister'!Q83=1,'Risikoregister'!G83=B$45,'Risikoregister'!H83=C$45),Q120&amp;IF(Q120="","",", ")&amp;'Risikoregister'!A83,Q120)</x:f>
        <x:v>R-003</x:v>
      </x:c>
      <x:c r="R121" t="str">
        <x:f>IF(AND('Risikoregister'!Q83=1,'Risikoregister'!G83=B$46,'Risikoregister'!H83=C$46),R120&amp;IF(R120="","",", ")&amp;'Risikoregister'!A83,R120)</x:f>
        <x:v>R-001, R-004</x:v>
      </x:c>
      <x:c r="S121" t="str">
        <x:f>IF(AND('Risikoregister'!Q83=1,'Risikoregister'!G83=B$47,'Risikoregister'!H83=C$47),S120&amp;IF(S120="","",", ")&amp;'Risikoregister'!A83,S120)</x:f>
      </x:c>
      <x:c r="T121" t="str">
        <x:f>IF(AND('Risikoregister'!Q83=1,'Risikoregister'!G83=B$48,'Risikoregister'!H83=C$48),T120&amp;IF(T120="","",", ")&amp;'Risikoregister'!A83,T120)</x:f>
        <x:v>R-005</x:v>
      </x:c>
      <x:c r="U121" t="str">
        <x:f>IF(AND('Risikoregister'!Q83=1,'Risikoregister'!G83=B$49,'Risikoregister'!H83=C$49),U120&amp;IF(U120="","",", ")&amp;'Risikoregister'!A83,U120)</x:f>
        <x:v>R-002</x:v>
      </x:c>
      <x:c r="V121" t="str">
        <x:f>IF(AND('Risikoregister'!Q83=1,'Risikoregister'!G83=B$50,'Risikoregister'!H83=C$50),V120&amp;IF(V120="","",", ")&amp;'Risikoregister'!A83,V120)</x:f>
      </x:c>
      <x:c r="W121" t="str">
        <x:f>IF(AND('Risikoregister'!Q83=1,'Risikoregister'!G83=B$51,'Risikoregister'!H83=C$51),W120&amp;IF(W120="","",", ")&amp;'Risikoregister'!A83,W120)</x:f>
      </x:c>
      <x:c r="X121" t="str">
        <x:f>IF(AND('Risikoregister'!Q83=1,'Risikoregister'!G83=B$52,'Risikoregister'!H83=C$52),X120&amp;IF(X120="","",", ")&amp;'Risikoregister'!A83,X120)</x:f>
      </x:c>
      <x:c r="Y121" t="str">
        <x:f>IF(AND('Risikoregister'!Q83=1,'Risikoregister'!G83=B$53,'Risikoregister'!H83=C$53),Y120&amp;IF(Y120="","",", ")&amp;'Risikoregister'!A83,Y120)</x:f>
      </x:c>
    </x:row>
    <x:row r="122">
      <x:c r="Q122" t="str">
        <x:f>IF(AND('Risikoregister'!Q84=1,'Risikoregister'!G84=B$45,'Risikoregister'!H84=C$45),Q121&amp;IF(Q121="","",", ")&amp;'Risikoregister'!A84,Q121)</x:f>
        <x:v>R-003</x:v>
      </x:c>
      <x:c r="R122" t="str">
        <x:f>IF(AND('Risikoregister'!Q84=1,'Risikoregister'!G84=B$46,'Risikoregister'!H84=C$46),R121&amp;IF(R121="","",", ")&amp;'Risikoregister'!A84,R121)</x:f>
        <x:v>R-001, R-004</x:v>
      </x:c>
      <x:c r="S122" t="str">
        <x:f>IF(AND('Risikoregister'!Q84=1,'Risikoregister'!G84=B$47,'Risikoregister'!H84=C$47),S121&amp;IF(S121="","",", ")&amp;'Risikoregister'!A84,S121)</x:f>
      </x:c>
      <x:c r="T122" t="str">
        <x:f>IF(AND('Risikoregister'!Q84=1,'Risikoregister'!G84=B$48,'Risikoregister'!H84=C$48),T121&amp;IF(T121="","",", ")&amp;'Risikoregister'!A84,T121)</x:f>
        <x:v>R-005</x:v>
      </x:c>
      <x:c r="U122" t="str">
        <x:f>IF(AND('Risikoregister'!Q84=1,'Risikoregister'!G84=B$49,'Risikoregister'!H84=C$49),U121&amp;IF(U121="","",", ")&amp;'Risikoregister'!A84,U121)</x:f>
        <x:v>R-002</x:v>
      </x:c>
      <x:c r="V122" t="str">
        <x:f>IF(AND('Risikoregister'!Q84=1,'Risikoregister'!G84=B$50,'Risikoregister'!H84=C$50),V121&amp;IF(V121="","",", ")&amp;'Risikoregister'!A84,V121)</x:f>
      </x:c>
      <x:c r="W122" t="str">
        <x:f>IF(AND('Risikoregister'!Q84=1,'Risikoregister'!G84=B$51,'Risikoregister'!H84=C$51),W121&amp;IF(W121="","",", ")&amp;'Risikoregister'!A84,W121)</x:f>
      </x:c>
      <x:c r="X122" t="str">
        <x:f>IF(AND('Risikoregister'!Q84=1,'Risikoregister'!G84=B$52,'Risikoregister'!H84=C$52),X121&amp;IF(X121="","",", ")&amp;'Risikoregister'!A84,X121)</x:f>
      </x:c>
      <x:c r="Y122" t="str">
        <x:f>IF(AND('Risikoregister'!Q84=1,'Risikoregister'!G84=B$53,'Risikoregister'!H84=C$53),Y121&amp;IF(Y121="","",", ")&amp;'Risikoregister'!A84,Y121)</x:f>
      </x:c>
    </x:row>
    <x:row r="123">
      <x:c r="Q123" t="str">
        <x:f>IF(AND('Risikoregister'!Q85=1,'Risikoregister'!G85=B$45,'Risikoregister'!H85=C$45),Q122&amp;IF(Q122="","",", ")&amp;'Risikoregister'!A85,Q122)</x:f>
        <x:v>R-003</x:v>
      </x:c>
      <x:c r="R123" t="str">
        <x:f>IF(AND('Risikoregister'!Q85=1,'Risikoregister'!G85=B$46,'Risikoregister'!H85=C$46),R122&amp;IF(R122="","",", ")&amp;'Risikoregister'!A85,R122)</x:f>
        <x:v>R-001, R-004</x:v>
      </x:c>
      <x:c r="S123" t="str">
        <x:f>IF(AND('Risikoregister'!Q85=1,'Risikoregister'!G85=B$47,'Risikoregister'!H85=C$47),S122&amp;IF(S122="","",", ")&amp;'Risikoregister'!A85,S122)</x:f>
      </x:c>
      <x:c r="T123" t="str">
        <x:f>IF(AND('Risikoregister'!Q85=1,'Risikoregister'!G85=B$48,'Risikoregister'!H85=C$48),T122&amp;IF(T122="","",", ")&amp;'Risikoregister'!A85,T122)</x:f>
        <x:v>R-005</x:v>
      </x:c>
      <x:c r="U123" t="str">
        <x:f>IF(AND('Risikoregister'!Q85=1,'Risikoregister'!G85=B$49,'Risikoregister'!H85=C$49),U122&amp;IF(U122="","",", ")&amp;'Risikoregister'!A85,U122)</x:f>
        <x:v>R-002</x:v>
      </x:c>
      <x:c r="V123" t="str">
        <x:f>IF(AND('Risikoregister'!Q85=1,'Risikoregister'!G85=B$50,'Risikoregister'!H85=C$50),V122&amp;IF(V122="","",", ")&amp;'Risikoregister'!A85,V122)</x:f>
      </x:c>
      <x:c r="W123" t="str">
        <x:f>IF(AND('Risikoregister'!Q85=1,'Risikoregister'!G85=B$51,'Risikoregister'!H85=C$51),W122&amp;IF(W122="","",", ")&amp;'Risikoregister'!A85,W122)</x:f>
      </x:c>
      <x:c r="X123" t="str">
        <x:f>IF(AND('Risikoregister'!Q85=1,'Risikoregister'!G85=B$52,'Risikoregister'!H85=C$52),X122&amp;IF(X122="","",", ")&amp;'Risikoregister'!A85,X122)</x:f>
      </x:c>
      <x:c r="Y123" t="str">
        <x:f>IF(AND('Risikoregister'!Q85=1,'Risikoregister'!G85=B$53,'Risikoregister'!H85=C$53),Y122&amp;IF(Y122="","",", ")&amp;'Risikoregister'!A85,Y122)</x:f>
      </x:c>
    </x:row>
    <x:row r="124">
      <x:c r="Q124" t="str">
        <x:f>IF(AND('Risikoregister'!Q86=1,'Risikoregister'!G86=B$45,'Risikoregister'!H86=C$45),Q123&amp;IF(Q123="","",", ")&amp;'Risikoregister'!A86,Q123)</x:f>
        <x:v>R-003</x:v>
      </x:c>
      <x:c r="R124" t="str">
        <x:f>IF(AND('Risikoregister'!Q86=1,'Risikoregister'!G86=B$46,'Risikoregister'!H86=C$46),R123&amp;IF(R123="","",", ")&amp;'Risikoregister'!A86,R123)</x:f>
        <x:v>R-001, R-004</x:v>
      </x:c>
      <x:c r="S124" t="str">
        <x:f>IF(AND('Risikoregister'!Q86=1,'Risikoregister'!G86=B$47,'Risikoregister'!H86=C$47),S123&amp;IF(S123="","",", ")&amp;'Risikoregister'!A86,S123)</x:f>
      </x:c>
      <x:c r="T124" t="str">
        <x:f>IF(AND('Risikoregister'!Q86=1,'Risikoregister'!G86=B$48,'Risikoregister'!H86=C$48),T123&amp;IF(T123="","",", ")&amp;'Risikoregister'!A86,T123)</x:f>
        <x:v>R-005</x:v>
      </x:c>
      <x:c r="U124" t="str">
        <x:f>IF(AND('Risikoregister'!Q86=1,'Risikoregister'!G86=B$49,'Risikoregister'!H86=C$49),U123&amp;IF(U123="","",", ")&amp;'Risikoregister'!A86,U123)</x:f>
        <x:v>R-002</x:v>
      </x:c>
      <x:c r="V124" t="str">
        <x:f>IF(AND('Risikoregister'!Q86=1,'Risikoregister'!G86=B$50,'Risikoregister'!H86=C$50),V123&amp;IF(V123="","",", ")&amp;'Risikoregister'!A86,V123)</x:f>
      </x:c>
      <x:c r="W124" t="str">
        <x:f>IF(AND('Risikoregister'!Q86=1,'Risikoregister'!G86=B$51,'Risikoregister'!H86=C$51),W123&amp;IF(W123="","",", ")&amp;'Risikoregister'!A86,W123)</x:f>
      </x:c>
      <x:c r="X124" t="str">
        <x:f>IF(AND('Risikoregister'!Q86=1,'Risikoregister'!G86=B$52,'Risikoregister'!H86=C$52),X123&amp;IF(X123="","",", ")&amp;'Risikoregister'!A86,X123)</x:f>
      </x:c>
      <x:c r="Y124" t="str">
        <x:f>IF(AND('Risikoregister'!Q86=1,'Risikoregister'!G86=B$53,'Risikoregister'!H86=C$53),Y123&amp;IF(Y123="","",", ")&amp;'Risikoregister'!A86,Y123)</x:f>
      </x:c>
    </x:row>
    <x:row r="125">
      <x:c r="Q125" t="str">
        <x:f>IF(AND('Risikoregister'!Q87=1,'Risikoregister'!G87=B$45,'Risikoregister'!H87=C$45),Q124&amp;IF(Q124="","",", ")&amp;'Risikoregister'!A87,Q124)</x:f>
        <x:v>R-003</x:v>
      </x:c>
      <x:c r="R125" t="str">
        <x:f>IF(AND('Risikoregister'!Q87=1,'Risikoregister'!G87=B$46,'Risikoregister'!H87=C$46),R124&amp;IF(R124="","",", ")&amp;'Risikoregister'!A87,R124)</x:f>
        <x:v>R-001, R-004</x:v>
      </x:c>
      <x:c r="S125" t="str">
        <x:f>IF(AND('Risikoregister'!Q87=1,'Risikoregister'!G87=B$47,'Risikoregister'!H87=C$47),S124&amp;IF(S124="","",", ")&amp;'Risikoregister'!A87,S124)</x:f>
      </x:c>
      <x:c r="T125" t="str">
        <x:f>IF(AND('Risikoregister'!Q87=1,'Risikoregister'!G87=B$48,'Risikoregister'!H87=C$48),T124&amp;IF(T124="","",", ")&amp;'Risikoregister'!A87,T124)</x:f>
        <x:v>R-005</x:v>
      </x:c>
      <x:c r="U125" t="str">
        <x:f>IF(AND('Risikoregister'!Q87=1,'Risikoregister'!G87=B$49,'Risikoregister'!H87=C$49),U124&amp;IF(U124="","",", ")&amp;'Risikoregister'!A87,U124)</x:f>
        <x:v>R-002</x:v>
      </x:c>
      <x:c r="V125" t="str">
        <x:f>IF(AND('Risikoregister'!Q87=1,'Risikoregister'!G87=B$50,'Risikoregister'!H87=C$50),V124&amp;IF(V124="","",", ")&amp;'Risikoregister'!A87,V124)</x:f>
      </x:c>
      <x:c r="W125" t="str">
        <x:f>IF(AND('Risikoregister'!Q87=1,'Risikoregister'!G87=B$51,'Risikoregister'!H87=C$51),W124&amp;IF(W124="","",", ")&amp;'Risikoregister'!A87,W124)</x:f>
      </x:c>
      <x:c r="X125" t="str">
        <x:f>IF(AND('Risikoregister'!Q87=1,'Risikoregister'!G87=B$52,'Risikoregister'!H87=C$52),X124&amp;IF(X124="","",", ")&amp;'Risikoregister'!A87,X124)</x:f>
      </x:c>
      <x:c r="Y125" t="str">
        <x:f>IF(AND('Risikoregister'!Q87=1,'Risikoregister'!G87=B$53,'Risikoregister'!H87=C$53),Y124&amp;IF(Y124="","",", ")&amp;'Risikoregister'!A87,Y124)</x:f>
      </x:c>
    </x:row>
    <x:row r="126">
      <x:c r="Q126" t="str">
        <x:f>IF(AND('Risikoregister'!Q88=1,'Risikoregister'!G88=B$45,'Risikoregister'!H88=C$45),Q125&amp;IF(Q125="","",", ")&amp;'Risikoregister'!A88,Q125)</x:f>
        <x:v>R-003</x:v>
      </x:c>
      <x:c r="R126" t="str">
        <x:f>IF(AND('Risikoregister'!Q88=1,'Risikoregister'!G88=B$46,'Risikoregister'!H88=C$46),R125&amp;IF(R125="","",", ")&amp;'Risikoregister'!A88,R125)</x:f>
        <x:v>R-001, R-004</x:v>
      </x:c>
      <x:c r="S126" t="str">
        <x:f>IF(AND('Risikoregister'!Q88=1,'Risikoregister'!G88=B$47,'Risikoregister'!H88=C$47),S125&amp;IF(S125="","",", ")&amp;'Risikoregister'!A88,S125)</x:f>
      </x:c>
      <x:c r="T126" t="str">
        <x:f>IF(AND('Risikoregister'!Q88=1,'Risikoregister'!G88=B$48,'Risikoregister'!H88=C$48),T125&amp;IF(T125="","",", ")&amp;'Risikoregister'!A88,T125)</x:f>
        <x:v>R-005</x:v>
      </x:c>
      <x:c r="U126" t="str">
        <x:f>IF(AND('Risikoregister'!Q88=1,'Risikoregister'!G88=B$49,'Risikoregister'!H88=C$49),U125&amp;IF(U125="","",", ")&amp;'Risikoregister'!A88,U125)</x:f>
        <x:v>R-002</x:v>
      </x:c>
      <x:c r="V126" t="str">
        <x:f>IF(AND('Risikoregister'!Q88=1,'Risikoregister'!G88=B$50,'Risikoregister'!H88=C$50),V125&amp;IF(V125="","",", ")&amp;'Risikoregister'!A88,V125)</x:f>
      </x:c>
      <x:c r="W126" t="str">
        <x:f>IF(AND('Risikoregister'!Q88=1,'Risikoregister'!G88=B$51,'Risikoregister'!H88=C$51),W125&amp;IF(W125="","",", ")&amp;'Risikoregister'!A88,W125)</x:f>
      </x:c>
      <x:c r="X126" t="str">
        <x:f>IF(AND('Risikoregister'!Q88=1,'Risikoregister'!G88=B$52,'Risikoregister'!H88=C$52),X125&amp;IF(X125="","",", ")&amp;'Risikoregister'!A88,X125)</x:f>
      </x:c>
      <x:c r="Y126" t="str">
        <x:f>IF(AND('Risikoregister'!Q88=1,'Risikoregister'!G88=B$53,'Risikoregister'!H88=C$53),Y125&amp;IF(Y125="","",", ")&amp;'Risikoregister'!A88,Y125)</x:f>
      </x:c>
    </x:row>
    <x:row r="127">
      <x:c r="Q127" t="str">
        <x:f>IF(AND('Risikoregister'!Q89=1,'Risikoregister'!G89=B$45,'Risikoregister'!H89=C$45),Q126&amp;IF(Q126="","",", ")&amp;'Risikoregister'!A89,Q126)</x:f>
        <x:v>R-003</x:v>
      </x:c>
      <x:c r="R127" t="str">
        <x:f>IF(AND('Risikoregister'!Q89=1,'Risikoregister'!G89=B$46,'Risikoregister'!H89=C$46),R126&amp;IF(R126="","",", ")&amp;'Risikoregister'!A89,R126)</x:f>
        <x:v>R-001, R-004</x:v>
      </x:c>
      <x:c r="S127" t="str">
        <x:f>IF(AND('Risikoregister'!Q89=1,'Risikoregister'!G89=B$47,'Risikoregister'!H89=C$47),S126&amp;IF(S126="","",", ")&amp;'Risikoregister'!A89,S126)</x:f>
      </x:c>
      <x:c r="T127" t="str">
        <x:f>IF(AND('Risikoregister'!Q89=1,'Risikoregister'!G89=B$48,'Risikoregister'!H89=C$48),T126&amp;IF(T126="","",", ")&amp;'Risikoregister'!A89,T126)</x:f>
        <x:v>R-005</x:v>
      </x:c>
      <x:c r="U127" t="str">
        <x:f>IF(AND('Risikoregister'!Q89=1,'Risikoregister'!G89=B$49,'Risikoregister'!H89=C$49),U126&amp;IF(U126="","",", ")&amp;'Risikoregister'!A89,U126)</x:f>
        <x:v>R-002</x:v>
      </x:c>
      <x:c r="V127" t="str">
        <x:f>IF(AND('Risikoregister'!Q89=1,'Risikoregister'!G89=B$50,'Risikoregister'!H89=C$50),V126&amp;IF(V126="","",", ")&amp;'Risikoregister'!A89,V126)</x:f>
      </x:c>
      <x:c r="W127" t="str">
        <x:f>IF(AND('Risikoregister'!Q89=1,'Risikoregister'!G89=B$51,'Risikoregister'!H89=C$51),W126&amp;IF(W126="","",", ")&amp;'Risikoregister'!A89,W126)</x:f>
      </x:c>
      <x:c r="X127" t="str">
        <x:f>IF(AND('Risikoregister'!Q89=1,'Risikoregister'!G89=B$52,'Risikoregister'!H89=C$52),X126&amp;IF(X126="","",", ")&amp;'Risikoregister'!A89,X126)</x:f>
      </x:c>
      <x:c r="Y127" t="str">
        <x:f>IF(AND('Risikoregister'!Q89=1,'Risikoregister'!G89=B$53,'Risikoregister'!H89=C$53),Y126&amp;IF(Y126="","",", ")&amp;'Risikoregister'!A89,Y126)</x:f>
      </x:c>
    </x:row>
    <x:row r="128">
      <x:c r="Q128" t="str">
        <x:f>IF(AND('Risikoregister'!Q90=1,'Risikoregister'!G90=B$45,'Risikoregister'!H90=C$45),Q127&amp;IF(Q127="","",", ")&amp;'Risikoregister'!A90,Q127)</x:f>
        <x:v>R-003</x:v>
      </x:c>
      <x:c r="R128" t="str">
        <x:f>IF(AND('Risikoregister'!Q90=1,'Risikoregister'!G90=B$46,'Risikoregister'!H90=C$46),R127&amp;IF(R127="","",", ")&amp;'Risikoregister'!A90,R127)</x:f>
        <x:v>R-001, R-004</x:v>
      </x:c>
      <x:c r="S128" t="str">
        <x:f>IF(AND('Risikoregister'!Q90=1,'Risikoregister'!G90=B$47,'Risikoregister'!H90=C$47),S127&amp;IF(S127="","",", ")&amp;'Risikoregister'!A90,S127)</x:f>
      </x:c>
      <x:c r="T128" t="str">
        <x:f>IF(AND('Risikoregister'!Q90=1,'Risikoregister'!G90=B$48,'Risikoregister'!H90=C$48),T127&amp;IF(T127="","",", ")&amp;'Risikoregister'!A90,T127)</x:f>
        <x:v>R-005</x:v>
      </x:c>
      <x:c r="U128" t="str">
        <x:f>IF(AND('Risikoregister'!Q90=1,'Risikoregister'!G90=B$49,'Risikoregister'!H90=C$49),U127&amp;IF(U127="","",", ")&amp;'Risikoregister'!A90,U127)</x:f>
        <x:v>R-002</x:v>
      </x:c>
      <x:c r="V128" t="str">
        <x:f>IF(AND('Risikoregister'!Q90=1,'Risikoregister'!G90=B$50,'Risikoregister'!H90=C$50),V127&amp;IF(V127="","",", ")&amp;'Risikoregister'!A90,V127)</x:f>
      </x:c>
      <x:c r="W128" t="str">
        <x:f>IF(AND('Risikoregister'!Q90=1,'Risikoregister'!G90=B$51,'Risikoregister'!H90=C$51),W127&amp;IF(W127="","",", ")&amp;'Risikoregister'!A90,W127)</x:f>
      </x:c>
      <x:c r="X128" t="str">
        <x:f>IF(AND('Risikoregister'!Q90=1,'Risikoregister'!G90=B$52,'Risikoregister'!H90=C$52),X127&amp;IF(X127="","",", ")&amp;'Risikoregister'!A90,X127)</x:f>
      </x:c>
      <x:c r="Y128" t="str">
        <x:f>IF(AND('Risikoregister'!Q90=1,'Risikoregister'!G90=B$53,'Risikoregister'!H90=C$53),Y127&amp;IF(Y127="","",", ")&amp;'Risikoregister'!A90,Y127)</x:f>
      </x:c>
    </x:row>
    <x:row r="129">
      <x:c r="Q129" t="str">
        <x:f>IF(AND('Risikoregister'!Q91=1,'Risikoregister'!G91=B$45,'Risikoregister'!H91=C$45),Q128&amp;IF(Q128="","",", ")&amp;'Risikoregister'!A91,Q128)</x:f>
        <x:v>R-003</x:v>
      </x:c>
      <x:c r="R129" t="str">
        <x:f>IF(AND('Risikoregister'!Q91=1,'Risikoregister'!G91=B$46,'Risikoregister'!H91=C$46),R128&amp;IF(R128="","",", ")&amp;'Risikoregister'!A91,R128)</x:f>
        <x:v>R-001, R-004</x:v>
      </x:c>
      <x:c r="S129" t="str">
        <x:f>IF(AND('Risikoregister'!Q91=1,'Risikoregister'!G91=B$47,'Risikoregister'!H91=C$47),S128&amp;IF(S128="","",", ")&amp;'Risikoregister'!A91,S128)</x:f>
      </x:c>
      <x:c r="T129" t="str">
        <x:f>IF(AND('Risikoregister'!Q91=1,'Risikoregister'!G91=B$48,'Risikoregister'!H91=C$48),T128&amp;IF(T128="","",", ")&amp;'Risikoregister'!A91,T128)</x:f>
        <x:v>R-005</x:v>
      </x:c>
      <x:c r="U129" t="str">
        <x:f>IF(AND('Risikoregister'!Q91=1,'Risikoregister'!G91=B$49,'Risikoregister'!H91=C$49),U128&amp;IF(U128="","",", ")&amp;'Risikoregister'!A91,U128)</x:f>
        <x:v>R-002</x:v>
      </x:c>
      <x:c r="V129" t="str">
        <x:f>IF(AND('Risikoregister'!Q91=1,'Risikoregister'!G91=B$50,'Risikoregister'!H91=C$50),V128&amp;IF(V128="","",", ")&amp;'Risikoregister'!A91,V128)</x:f>
      </x:c>
      <x:c r="W129" t="str">
        <x:f>IF(AND('Risikoregister'!Q91=1,'Risikoregister'!G91=B$51,'Risikoregister'!H91=C$51),W128&amp;IF(W128="","",", ")&amp;'Risikoregister'!A91,W128)</x:f>
      </x:c>
      <x:c r="X129" t="str">
        <x:f>IF(AND('Risikoregister'!Q91=1,'Risikoregister'!G91=B$52,'Risikoregister'!H91=C$52),X128&amp;IF(X128="","",", ")&amp;'Risikoregister'!A91,X128)</x:f>
      </x:c>
      <x:c r="Y129" t="str">
        <x:f>IF(AND('Risikoregister'!Q91=1,'Risikoregister'!G91=B$53,'Risikoregister'!H91=C$53),Y128&amp;IF(Y128="","",", ")&amp;'Risikoregister'!A91,Y128)</x:f>
      </x:c>
    </x:row>
    <x:row r="130">
      <x:c r="Q130" t="str">
        <x:f>IF(AND('Risikoregister'!Q92=1,'Risikoregister'!G92=B$45,'Risikoregister'!H92=C$45),Q129&amp;IF(Q129="","",", ")&amp;'Risikoregister'!A92,Q129)</x:f>
        <x:v>R-003</x:v>
      </x:c>
      <x:c r="R130" t="str">
        <x:f>IF(AND('Risikoregister'!Q92=1,'Risikoregister'!G92=B$46,'Risikoregister'!H92=C$46),R129&amp;IF(R129="","",", ")&amp;'Risikoregister'!A92,R129)</x:f>
        <x:v>R-001, R-004</x:v>
      </x:c>
      <x:c r="S130" t="str">
        <x:f>IF(AND('Risikoregister'!Q92=1,'Risikoregister'!G92=B$47,'Risikoregister'!H92=C$47),S129&amp;IF(S129="","",", ")&amp;'Risikoregister'!A92,S129)</x:f>
      </x:c>
      <x:c r="T130" t="str">
        <x:f>IF(AND('Risikoregister'!Q92=1,'Risikoregister'!G92=B$48,'Risikoregister'!H92=C$48),T129&amp;IF(T129="","",", ")&amp;'Risikoregister'!A92,T129)</x:f>
        <x:v>R-005</x:v>
      </x:c>
      <x:c r="U130" t="str">
        <x:f>IF(AND('Risikoregister'!Q92=1,'Risikoregister'!G92=B$49,'Risikoregister'!H92=C$49),U129&amp;IF(U129="","",", ")&amp;'Risikoregister'!A92,U129)</x:f>
        <x:v>R-002</x:v>
      </x:c>
      <x:c r="V130" t="str">
        <x:f>IF(AND('Risikoregister'!Q92=1,'Risikoregister'!G92=B$50,'Risikoregister'!H92=C$50),V129&amp;IF(V129="","",", ")&amp;'Risikoregister'!A92,V129)</x:f>
      </x:c>
      <x:c r="W130" t="str">
        <x:f>IF(AND('Risikoregister'!Q92=1,'Risikoregister'!G92=B$51,'Risikoregister'!H92=C$51),W129&amp;IF(W129="","",", ")&amp;'Risikoregister'!A92,W129)</x:f>
      </x:c>
      <x:c r="X130" t="str">
        <x:f>IF(AND('Risikoregister'!Q92=1,'Risikoregister'!G92=B$52,'Risikoregister'!H92=C$52),X129&amp;IF(X129="","",", ")&amp;'Risikoregister'!A92,X129)</x:f>
      </x:c>
      <x:c r="Y130" t="str">
        <x:f>IF(AND('Risikoregister'!Q92=1,'Risikoregister'!G92=B$53,'Risikoregister'!H92=C$53),Y129&amp;IF(Y129="","",", ")&amp;'Risikoregister'!A92,Y129)</x:f>
      </x:c>
    </x:row>
    <x:row r="131">
      <x:c r="Q131" t="str">
        <x:f>IF(AND('Risikoregister'!Q93=1,'Risikoregister'!G93=B$45,'Risikoregister'!H93=C$45),Q130&amp;IF(Q130="","",", ")&amp;'Risikoregister'!A93,Q130)</x:f>
        <x:v>R-003</x:v>
      </x:c>
      <x:c r="R131" t="str">
        <x:f>IF(AND('Risikoregister'!Q93=1,'Risikoregister'!G93=B$46,'Risikoregister'!H93=C$46),R130&amp;IF(R130="","",", ")&amp;'Risikoregister'!A93,R130)</x:f>
        <x:v>R-001, R-004</x:v>
      </x:c>
      <x:c r="S131" t="str">
        <x:f>IF(AND('Risikoregister'!Q93=1,'Risikoregister'!G93=B$47,'Risikoregister'!H93=C$47),S130&amp;IF(S130="","",", ")&amp;'Risikoregister'!A93,S130)</x:f>
      </x:c>
      <x:c r="T131" t="str">
        <x:f>IF(AND('Risikoregister'!Q93=1,'Risikoregister'!G93=B$48,'Risikoregister'!H93=C$48),T130&amp;IF(T130="","",", ")&amp;'Risikoregister'!A93,T130)</x:f>
        <x:v>R-005</x:v>
      </x:c>
      <x:c r="U131" t="str">
        <x:f>IF(AND('Risikoregister'!Q93=1,'Risikoregister'!G93=B$49,'Risikoregister'!H93=C$49),U130&amp;IF(U130="","",", ")&amp;'Risikoregister'!A93,U130)</x:f>
        <x:v>R-002</x:v>
      </x:c>
      <x:c r="V131" t="str">
        <x:f>IF(AND('Risikoregister'!Q93=1,'Risikoregister'!G93=B$50,'Risikoregister'!H93=C$50),V130&amp;IF(V130="","",", ")&amp;'Risikoregister'!A93,V130)</x:f>
      </x:c>
      <x:c r="W131" t="str">
        <x:f>IF(AND('Risikoregister'!Q93=1,'Risikoregister'!G93=B$51,'Risikoregister'!H93=C$51),W130&amp;IF(W130="","",", ")&amp;'Risikoregister'!A93,W130)</x:f>
      </x:c>
      <x:c r="X131" t="str">
        <x:f>IF(AND('Risikoregister'!Q93=1,'Risikoregister'!G93=B$52,'Risikoregister'!H93=C$52),X130&amp;IF(X130="","",", ")&amp;'Risikoregister'!A93,X130)</x:f>
      </x:c>
      <x:c r="Y131" t="str">
        <x:f>IF(AND('Risikoregister'!Q93=1,'Risikoregister'!G93=B$53,'Risikoregister'!H93=C$53),Y130&amp;IF(Y130="","",", ")&amp;'Risikoregister'!A93,Y130)</x:f>
      </x:c>
    </x:row>
    <x:row r="132">
      <x:c r="Q132" t="str">
        <x:f>IF(AND('Risikoregister'!Q94=1,'Risikoregister'!G94=B$45,'Risikoregister'!H94=C$45),Q131&amp;IF(Q131="","",", ")&amp;'Risikoregister'!A94,Q131)</x:f>
        <x:v>R-003</x:v>
      </x:c>
      <x:c r="R132" t="str">
        <x:f>IF(AND('Risikoregister'!Q94=1,'Risikoregister'!G94=B$46,'Risikoregister'!H94=C$46),R131&amp;IF(R131="","",", ")&amp;'Risikoregister'!A94,R131)</x:f>
        <x:v>R-001, R-004</x:v>
      </x:c>
      <x:c r="S132" t="str">
        <x:f>IF(AND('Risikoregister'!Q94=1,'Risikoregister'!G94=B$47,'Risikoregister'!H94=C$47),S131&amp;IF(S131="","",", ")&amp;'Risikoregister'!A94,S131)</x:f>
      </x:c>
      <x:c r="T132" t="str">
        <x:f>IF(AND('Risikoregister'!Q94=1,'Risikoregister'!G94=B$48,'Risikoregister'!H94=C$48),T131&amp;IF(T131="","",", ")&amp;'Risikoregister'!A94,T131)</x:f>
        <x:v>R-005</x:v>
      </x:c>
      <x:c r="U132" t="str">
        <x:f>IF(AND('Risikoregister'!Q94=1,'Risikoregister'!G94=B$49,'Risikoregister'!H94=C$49),U131&amp;IF(U131="","",", ")&amp;'Risikoregister'!A94,U131)</x:f>
        <x:v>R-002</x:v>
      </x:c>
      <x:c r="V132" t="str">
        <x:f>IF(AND('Risikoregister'!Q94=1,'Risikoregister'!G94=B$50,'Risikoregister'!H94=C$50),V131&amp;IF(V131="","",", ")&amp;'Risikoregister'!A94,V131)</x:f>
      </x:c>
      <x:c r="W132" t="str">
        <x:f>IF(AND('Risikoregister'!Q94=1,'Risikoregister'!G94=B$51,'Risikoregister'!H94=C$51),W131&amp;IF(W131="","",", ")&amp;'Risikoregister'!A94,W131)</x:f>
      </x:c>
      <x:c r="X132" t="str">
        <x:f>IF(AND('Risikoregister'!Q94=1,'Risikoregister'!G94=B$52,'Risikoregister'!H94=C$52),X131&amp;IF(X131="","",", ")&amp;'Risikoregister'!A94,X131)</x:f>
      </x:c>
      <x:c r="Y132" t="str">
        <x:f>IF(AND('Risikoregister'!Q94=1,'Risikoregister'!G94=B$53,'Risikoregister'!H94=C$53),Y131&amp;IF(Y131="","",", ")&amp;'Risikoregister'!A94,Y131)</x:f>
      </x:c>
    </x:row>
    <x:row r="133">
      <x:c r="Q133" t="str">
        <x:f>IF(AND('Risikoregister'!Q95=1,'Risikoregister'!G95=B$45,'Risikoregister'!H95=C$45),Q132&amp;IF(Q132="","",", ")&amp;'Risikoregister'!A95,Q132)</x:f>
        <x:v>R-003</x:v>
      </x:c>
      <x:c r="R133" t="str">
        <x:f>IF(AND('Risikoregister'!Q95=1,'Risikoregister'!G95=B$46,'Risikoregister'!H95=C$46),R132&amp;IF(R132="","",", ")&amp;'Risikoregister'!A95,R132)</x:f>
        <x:v>R-001, R-004</x:v>
      </x:c>
      <x:c r="S133" t="str">
        <x:f>IF(AND('Risikoregister'!Q95=1,'Risikoregister'!G95=B$47,'Risikoregister'!H95=C$47),S132&amp;IF(S132="","",", ")&amp;'Risikoregister'!A95,S132)</x:f>
      </x:c>
      <x:c r="T133" t="str">
        <x:f>IF(AND('Risikoregister'!Q95=1,'Risikoregister'!G95=B$48,'Risikoregister'!H95=C$48),T132&amp;IF(T132="","",", ")&amp;'Risikoregister'!A95,T132)</x:f>
        <x:v>R-005</x:v>
      </x:c>
      <x:c r="U133" t="str">
        <x:f>IF(AND('Risikoregister'!Q95=1,'Risikoregister'!G95=B$49,'Risikoregister'!H95=C$49),U132&amp;IF(U132="","",", ")&amp;'Risikoregister'!A95,U132)</x:f>
        <x:v>R-002</x:v>
      </x:c>
      <x:c r="V133" t="str">
        <x:f>IF(AND('Risikoregister'!Q95=1,'Risikoregister'!G95=B$50,'Risikoregister'!H95=C$50),V132&amp;IF(V132="","",", ")&amp;'Risikoregister'!A95,V132)</x:f>
      </x:c>
      <x:c r="W133" t="str">
        <x:f>IF(AND('Risikoregister'!Q95=1,'Risikoregister'!G95=B$51,'Risikoregister'!H95=C$51),W132&amp;IF(W132="","",", ")&amp;'Risikoregister'!A95,W132)</x:f>
      </x:c>
      <x:c r="X133" t="str">
        <x:f>IF(AND('Risikoregister'!Q95=1,'Risikoregister'!G95=B$52,'Risikoregister'!H95=C$52),X132&amp;IF(X132="","",", ")&amp;'Risikoregister'!A95,X132)</x:f>
      </x:c>
      <x:c r="Y133" t="str">
        <x:f>IF(AND('Risikoregister'!Q95=1,'Risikoregister'!G95=B$53,'Risikoregister'!H95=C$53),Y132&amp;IF(Y132="","",", ")&amp;'Risikoregister'!A95,Y132)</x:f>
      </x:c>
    </x:row>
    <x:row r="134">
      <x:c r="Q134" t="str">
        <x:f>IF(AND('Risikoregister'!Q96=1,'Risikoregister'!G96=B$45,'Risikoregister'!H96=C$45),Q133&amp;IF(Q133="","",", ")&amp;'Risikoregister'!A96,Q133)</x:f>
        <x:v>R-003</x:v>
      </x:c>
      <x:c r="R134" t="str">
        <x:f>IF(AND('Risikoregister'!Q96=1,'Risikoregister'!G96=B$46,'Risikoregister'!H96=C$46),R133&amp;IF(R133="","",", ")&amp;'Risikoregister'!A96,R133)</x:f>
        <x:v>R-001, R-004</x:v>
      </x:c>
      <x:c r="S134" t="str">
        <x:f>IF(AND('Risikoregister'!Q96=1,'Risikoregister'!G96=B$47,'Risikoregister'!H96=C$47),S133&amp;IF(S133="","",", ")&amp;'Risikoregister'!A96,S133)</x:f>
      </x:c>
      <x:c r="T134" t="str">
        <x:f>IF(AND('Risikoregister'!Q96=1,'Risikoregister'!G96=B$48,'Risikoregister'!H96=C$48),T133&amp;IF(T133="","",", ")&amp;'Risikoregister'!A96,T133)</x:f>
        <x:v>R-005</x:v>
      </x:c>
      <x:c r="U134" t="str">
        <x:f>IF(AND('Risikoregister'!Q96=1,'Risikoregister'!G96=B$49,'Risikoregister'!H96=C$49),U133&amp;IF(U133="","",", ")&amp;'Risikoregister'!A96,U133)</x:f>
        <x:v>R-002</x:v>
      </x:c>
      <x:c r="V134" t="str">
        <x:f>IF(AND('Risikoregister'!Q96=1,'Risikoregister'!G96=B$50,'Risikoregister'!H96=C$50),V133&amp;IF(V133="","",", ")&amp;'Risikoregister'!A96,V133)</x:f>
      </x:c>
      <x:c r="W134" t="str">
        <x:f>IF(AND('Risikoregister'!Q96=1,'Risikoregister'!G96=B$51,'Risikoregister'!H96=C$51),W133&amp;IF(W133="","",", ")&amp;'Risikoregister'!A96,W133)</x:f>
      </x:c>
      <x:c r="X134" t="str">
        <x:f>IF(AND('Risikoregister'!Q96=1,'Risikoregister'!G96=B$52,'Risikoregister'!H96=C$52),X133&amp;IF(X133="","",", ")&amp;'Risikoregister'!A96,X133)</x:f>
      </x:c>
      <x:c r="Y134" t="str">
        <x:f>IF(AND('Risikoregister'!Q96=1,'Risikoregister'!G96=B$53,'Risikoregister'!H96=C$53),Y133&amp;IF(Y133="","",", ")&amp;'Risikoregister'!A96,Y133)</x:f>
      </x:c>
    </x:row>
    <x:row r="135">
      <x:c r="Q135" t="str">
        <x:f>IF(AND('Risikoregister'!Q97=1,'Risikoregister'!G97=B$45,'Risikoregister'!H97=C$45),Q134&amp;IF(Q134="","",", ")&amp;'Risikoregister'!A97,Q134)</x:f>
        <x:v>R-003</x:v>
      </x:c>
      <x:c r="R135" t="str">
        <x:f>IF(AND('Risikoregister'!Q97=1,'Risikoregister'!G97=B$46,'Risikoregister'!H97=C$46),R134&amp;IF(R134="","",", ")&amp;'Risikoregister'!A97,R134)</x:f>
        <x:v>R-001, R-004</x:v>
      </x:c>
      <x:c r="S135" t="str">
        <x:f>IF(AND('Risikoregister'!Q97=1,'Risikoregister'!G97=B$47,'Risikoregister'!H97=C$47),S134&amp;IF(S134="","",", ")&amp;'Risikoregister'!A97,S134)</x:f>
      </x:c>
      <x:c r="T135" t="str">
        <x:f>IF(AND('Risikoregister'!Q97=1,'Risikoregister'!G97=B$48,'Risikoregister'!H97=C$48),T134&amp;IF(T134="","",", ")&amp;'Risikoregister'!A97,T134)</x:f>
        <x:v>R-005</x:v>
      </x:c>
      <x:c r="U135" t="str">
        <x:f>IF(AND('Risikoregister'!Q97=1,'Risikoregister'!G97=B$49,'Risikoregister'!H97=C$49),U134&amp;IF(U134="","",", ")&amp;'Risikoregister'!A97,U134)</x:f>
        <x:v>R-002</x:v>
      </x:c>
      <x:c r="V135" t="str">
        <x:f>IF(AND('Risikoregister'!Q97=1,'Risikoregister'!G97=B$50,'Risikoregister'!H97=C$50),V134&amp;IF(V134="","",", ")&amp;'Risikoregister'!A97,V134)</x:f>
      </x:c>
      <x:c r="W135" t="str">
        <x:f>IF(AND('Risikoregister'!Q97=1,'Risikoregister'!G97=B$51,'Risikoregister'!H97=C$51),W134&amp;IF(W134="","",", ")&amp;'Risikoregister'!A97,W134)</x:f>
      </x:c>
      <x:c r="X135" t="str">
        <x:f>IF(AND('Risikoregister'!Q97=1,'Risikoregister'!G97=B$52,'Risikoregister'!H97=C$52),X134&amp;IF(X134="","",", ")&amp;'Risikoregister'!A97,X134)</x:f>
      </x:c>
      <x:c r="Y135" t="str">
        <x:f>IF(AND('Risikoregister'!Q97=1,'Risikoregister'!G97=B$53,'Risikoregister'!H97=C$53),Y134&amp;IF(Y134="","",", ")&amp;'Risikoregister'!A97,Y134)</x:f>
      </x:c>
    </x:row>
    <x:row r="136">
      <x:c r="Q136" t="str">
        <x:f>IF(AND('Risikoregister'!Q98=1,'Risikoregister'!G98=B$45,'Risikoregister'!H98=C$45),Q135&amp;IF(Q135="","",", ")&amp;'Risikoregister'!A98,Q135)</x:f>
        <x:v>R-003</x:v>
      </x:c>
      <x:c r="R136" t="str">
        <x:f>IF(AND('Risikoregister'!Q98=1,'Risikoregister'!G98=B$46,'Risikoregister'!H98=C$46),R135&amp;IF(R135="","",", ")&amp;'Risikoregister'!A98,R135)</x:f>
        <x:v>R-001, R-004</x:v>
      </x:c>
      <x:c r="S136" t="str">
        <x:f>IF(AND('Risikoregister'!Q98=1,'Risikoregister'!G98=B$47,'Risikoregister'!H98=C$47),S135&amp;IF(S135="","",", ")&amp;'Risikoregister'!A98,S135)</x:f>
      </x:c>
      <x:c r="T136" t="str">
        <x:f>IF(AND('Risikoregister'!Q98=1,'Risikoregister'!G98=B$48,'Risikoregister'!H98=C$48),T135&amp;IF(T135="","",", ")&amp;'Risikoregister'!A98,T135)</x:f>
        <x:v>R-005</x:v>
      </x:c>
      <x:c r="U136" t="str">
        <x:f>IF(AND('Risikoregister'!Q98=1,'Risikoregister'!G98=B$49,'Risikoregister'!H98=C$49),U135&amp;IF(U135="","",", ")&amp;'Risikoregister'!A98,U135)</x:f>
        <x:v>R-002</x:v>
      </x:c>
      <x:c r="V136" t="str">
        <x:f>IF(AND('Risikoregister'!Q98=1,'Risikoregister'!G98=B$50,'Risikoregister'!H98=C$50),V135&amp;IF(V135="","",", ")&amp;'Risikoregister'!A98,V135)</x:f>
      </x:c>
      <x:c r="W136" t="str">
        <x:f>IF(AND('Risikoregister'!Q98=1,'Risikoregister'!G98=B$51,'Risikoregister'!H98=C$51),W135&amp;IF(W135="","",", ")&amp;'Risikoregister'!A98,W135)</x:f>
      </x:c>
      <x:c r="X136" t="str">
        <x:f>IF(AND('Risikoregister'!Q98=1,'Risikoregister'!G98=B$52,'Risikoregister'!H98=C$52),X135&amp;IF(X135="","",", ")&amp;'Risikoregister'!A98,X135)</x:f>
      </x:c>
      <x:c r="Y136" t="str">
        <x:f>IF(AND('Risikoregister'!Q98=1,'Risikoregister'!G98=B$53,'Risikoregister'!H98=C$53),Y135&amp;IF(Y135="","",", ")&amp;'Risikoregister'!A98,Y135)</x:f>
      </x:c>
    </x:row>
    <x:row r="137">
      <x:c r="Q137" t="str">
        <x:f>IF(AND('Risikoregister'!Q99=1,'Risikoregister'!G99=B$45,'Risikoregister'!H99=C$45),Q136&amp;IF(Q136="","",", ")&amp;'Risikoregister'!A99,Q136)</x:f>
        <x:v>R-003</x:v>
      </x:c>
      <x:c r="R137" t="str">
        <x:f>IF(AND('Risikoregister'!Q99=1,'Risikoregister'!G99=B$46,'Risikoregister'!H99=C$46),R136&amp;IF(R136="","",", ")&amp;'Risikoregister'!A99,R136)</x:f>
        <x:v>R-001, R-004</x:v>
      </x:c>
      <x:c r="S137" t="str">
        <x:f>IF(AND('Risikoregister'!Q99=1,'Risikoregister'!G99=B$47,'Risikoregister'!H99=C$47),S136&amp;IF(S136="","",", ")&amp;'Risikoregister'!A99,S136)</x:f>
      </x:c>
      <x:c r="T137" t="str">
        <x:f>IF(AND('Risikoregister'!Q99=1,'Risikoregister'!G99=B$48,'Risikoregister'!H99=C$48),T136&amp;IF(T136="","",", ")&amp;'Risikoregister'!A99,T136)</x:f>
        <x:v>R-005</x:v>
      </x:c>
      <x:c r="U137" t="str">
        <x:f>IF(AND('Risikoregister'!Q99=1,'Risikoregister'!G99=B$49,'Risikoregister'!H99=C$49),U136&amp;IF(U136="","",", ")&amp;'Risikoregister'!A99,U136)</x:f>
        <x:v>R-002</x:v>
      </x:c>
      <x:c r="V137" t="str">
        <x:f>IF(AND('Risikoregister'!Q99=1,'Risikoregister'!G99=B$50,'Risikoregister'!H99=C$50),V136&amp;IF(V136="","",", ")&amp;'Risikoregister'!A99,V136)</x:f>
      </x:c>
      <x:c r="W137" t="str">
        <x:f>IF(AND('Risikoregister'!Q99=1,'Risikoregister'!G99=B$51,'Risikoregister'!H99=C$51),W136&amp;IF(W136="","",", ")&amp;'Risikoregister'!A99,W136)</x:f>
      </x:c>
      <x:c r="X137" t="str">
        <x:f>IF(AND('Risikoregister'!Q99=1,'Risikoregister'!G99=B$52,'Risikoregister'!H99=C$52),X136&amp;IF(X136="","",", ")&amp;'Risikoregister'!A99,X136)</x:f>
      </x:c>
      <x:c r="Y137" t="str">
        <x:f>IF(AND('Risikoregister'!Q99=1,'Risikoregister'!G99=B$53,'Risikoregister'!H99=C$53),Y136&amp;IF(Y136="","",", ")&amp;'Risikoregister'!A99,Y136)</x:f>
      </x:c>
    </x:row>
    <x:row r="138">
      <x:c r="Q138" t="str">
        <x:f>IF(AND('Risikoregister'!Q100=1,'Risikoregister'!G100=B$45,'Risikoregister'!H100=C$45),Q137&amp;IF(Q137="","",", ")&amp;'Risikoregister'!A100,Q137)</x:f>
        <x:v>R-003</x:v>
      </x:c>
      <x:c r="R138" t="str">
        <x:f>IF(AND('Risikoregister'!Q100=1,'Risikoregister'!G100=B$46,'Risikoregister'!H100=C$46),R137&amp;IF(R137="","",", ")&amp;'Risikoregister'!A100,R137)</x:f>
        <x:v>R-001, R-004</x:v>
      </x:c>
      <x:c r="S138" t="str">
        <x:f>IF(AND('Risikoregister'!Q100=1,'Risikoregister'!G100=B$47,'Risikoregister'!H100=C$47),S137&amp;IF(S137="","",", ")&amp;'Risikoregister'!A100,S137)</x:f>
      </x:c>
      <x:c r="T138" t="str">
        <x:f>IF(AND('Risikoregister'!Q100=1,'Risikoregister'!G100=B$48,'Risikoregister'!H100=C$48),T137&amp;IF(T137="","",", ")&amp;'Risikoregister'!A100,T137)</x:f>
        <x:v>R-005</x:v>
      </x:c>
      <x:c r="U138" t="str">
        <x:f>IF(AND('Risikoregister'!Q100=1,'Risikoregister'!G100=B$49,'Risikoregister'!H100=C$49),U137&amp;IF(U137="","",", ")&amp;'Risikoregister'!A100,U137)</x:f>
        <x:v>R-002</x:v>
      </x:c>
      <x:c r="V138" t="str">
        <x:f>IF(AND('Risikoregister'!Q100=1,'Risikoregister'!G100=B$50,'Risikoregister'!H100=C$50),V137&amp;IF(V137="","",", ")&amp;'Risikoregister'!A100,V137)</x:f>
      </x:c>
      <x:c r="W138" t="str">
        <x:f>IF(AND('Risikoregister'!Q100=1,'Risikoregister'!G100=B$51,'Risikoregister'!H100=C$51),W137&amp;IF(W137="","",", ")&amp;'Risikoregister'!A100,W137)</x:f>
      </x:c>
      <x:c r="X138" t="str">
        <x:f>IF(AND('Risikoregister'!Q100=1,'Risikoregister'!G100=B$52,'Risikoregister'!H100=C$52),X137&amp;IF(X137="","",", ")&amp;'Risikoregister'!A100,X137)</x:f>
      </x:c>
      <x:c r="Y138" t="str">
        <x:f>IF(AND('Risikoregister'!Q100=1,'Risikoregister'!G100=B$53,'Risikoregister'!H100=C$53),Y137&amp;IF(Y137="","",", ")&amp;'Risikoregister'!A100,Y137)</x:f>
      </x:c>
    </x:row>
    <x:row r="139">
      <x:c r="Q139" t="str">
        <x:f>IF(AND('Risikoregister'!Q101=1,'Risikoregister'!G101=B$45,'Risikoregister'!H101=C$45),Q138&amp;IF(Q138="","",", ")&amp;'Risikoregister'!A101,Q138)</x:f>
        <x:v>R-003</x:v>
      </x:c>
      <x:c r="R139" t="str">
        <x:f>IF(AND('Risikoregister'!Q101=1,'Risikoregister'!G101=B$46,'Risikoregister'!H101=C$46),R138&amp;IF(R138="","",", ")&amp;'Risikoregister'!A101,R138)</x:f>
        <x:v>R-001, R-004</x:v>
      </x:c>
      <x:c r="S139" t="str">
        <x:f>IF(AND('Risikoregister'!Q101=1,'Risikoregister'!G101=B$47,'Risikoregister'!H101=C$47),S138&amp;IF(S138="","",", ")&amp;'Risikoregister'!A101,S138)</x:f>
      </x:c>
      <x:c r="T139" t="str">
        <x:f>IF(AND('Risikoregister'!Q101=1,'Risikoregister'!G101=B$48,'Risikoregister'!H101=C$48),T138&amp;IF(T138="","",", ")&amp;'Risikoregister'!A101,T138)</x:f>
        <x:v>R-005</x:v>
      </x:c>
      <x:c r="U139" t="str">
        <x:f>IF(AND('Risikoregister'!Q101=1,'Risikoregister'!G101=B$49,'Risikoregister'!H101=C$49),U138&amp;IF(U138="","",", ")&amp;'Risikoregister'!A101,U138)</x:f>
        <x:v>R-002</x:v>
      </x:c>
      <x:c r="V139" t="str">
        <x:f>IF(AND('Risikoregister'!Q101=1,'Risikoregister'!G101=B$50,'Risikoregister'!H101=C$50),V138&amp;IF(V138="","",", ")&amp;'Risikoregister'!A101,V138)</x:f>
      </x:c>
      <x:c r="W139" t="str">
        <x:f>IF(AND('Risikoregister'!Q101=1,'Risikoregister'!G101=B$51,'Risikoregister'!H101=C$51),W138&amp;IF(W138="","",", ")&amp;'Risikoregister'!A101,W138)</x:f>
      </x:c>
      <x:c r="X139" t="str">
        <x:f>IF(AND('Risikoregister'!Q101=1,'Risikoregister'!G101=B$52,'Risikoregister'!H101=C$52),X138&amp;IF(X138="","",", ")&amp;'Risikoregister'!A101,X138)</x:f>
      </x:c>
      <x:c r="Y139" t="str">
        <x:f>IF(AND('Risikoregister'!Q101=1,'Risikoregister'!G101=B$53,'Risikoregister'!H101=C$53),Y138&amp;IF(Y138="","",", ")&amp;'Risikoregister'!A101,Y138)</x:f>
      </x:c>
    </x:row>
    <x:row r="140">
      <x:c r="Q140" t="str">
        <x:f>IF(AND('Risikoregister'!Q102=1,'Risikoregister'!G102=B$45,'Risikoregister'!H102=C$45),Q139&amp;IF(Q139="","",", ")&amp;'Risikoregister'!A102,Q139)</x:f>
        <x:v>R-003</x:v>
      </x:c>
      <x:c r="R140" t="str">
        <x:f>IF(AND('Risikoregister'!Q102=1,'Risikoregister'!G102=B$46,'Risikoregister'!H102=C$46),R139&amp;IF(R139="","",", ")&amp;'Risikoregister'!A102,R139)</x:f>
        <x:v>R-001, R-004</x:v>
      </x:c>
      <x:c r="S140" t="str">
        <x:f>IF(AND('Risikoregister'!Q102=1,'Risikoregister'!G102=B$47,'Risikoregister'!H102=C$47),S139&amp;IF(S139="","",", ")&amp;'Risikoregister'!A102,S139)</x:f>
      </x:c>
      <x:c r="T140" t="str">
        <x:f>IF(AND('Risikoregister'!Q102=1,'Risikoregister'!G102=B$48,'Risikoregister'!H102=C$48),T139&amp;IF(T139="","",", ")&amp;'Risikoregister'!A102,T139)</x:f>
        <x:v>R-005</x:v>
      </x:c>
      <x:c r="U140" t="str">
        <x:f>IF(AND('Risikoregister'!Q102=1,'Risikoregister'!G102=B$49,'Risikoregister'!H102=C$49),U139&amp;IF(U139="","",", ")&amp;'Risikoregister'!A102,U139)</x:f>
        <x:v>R-002</x:v>
      </x:c>
      <x:c r="V140" t="str">
        <x:f>IF(AND('Risikoregister'!Q102=1,'Risikoregister'!G102=B$50,'Risikoregister'!H102=C$50),V139&amp;IF(V139="","",", ")&amp;'Risikoregister'!A102,V139)</x:f>
      </x:c>
      <x:c r="W140" t="str">
        <x:f>IF(AND('Risikoregister'!Q102=1,'Risikoregister'!G102=B$51,'Risikoregister'!H102=C$51),W139&amp;IF(W139="","",", ")&amp;'Risikoregister'!A102,W139)</x:f>
      </x:c>
      <x:c r="X140" t="str">
        <x:f>IF(AND('Risikoregister'!Q102=1,'Risikoregister'!G102=B$52,'Risikoregister'!H102=C$52),X139&amp;IF(X139="","",", ")&amp;'Risikoregister'!A102,X139)</x:f>
      </x:c>
      <x:c r="Y140" t="str">
        <x:f>IF(AND('Risikoregister'!Q102=1,'Risikoregister'!G102=B$53,'Risikoregister'!H102=C$53),Y139&amp;IF(Y139="","",", ")&amp;'Risikoregister'!A102,Y139)</x:f>
      </x:c>
    </x:row>
    <x:row r="141">
      <x:c r="Q141" t="str">
        <x:f>IF(AND('Risikoregister'!Q103=1,'Risikoregister'!G103=B$45,'Risikoregister'!H103=C$45),Q140&amp;IF(Q140="","",", ")&amp;'Risikoregister'!A103,Q140)</x:f>
        <x:v>R-003</x:v>
      </x:c>
      <x:c r="R141" t="str">
        <x:f>IF(AND('Risikoregister'!Q103=1,'Risikoregister'!G103=B$46,'Risikoregister'!H103=C$46),R140&amp;IF(R140="","",", ")&amp;'Risikoregister'!A103,R140)</x:f>
        <x:v>R-001, R-004</x:v>
      </x:c>
      <x:c r="S141" t="str">
        <x:f>IF(AND('Risikoregister'!Q103=1,'Risikoregister'!G103=B$47,'Risikoregister'!H103=C$47),S140&amp;IF(S140="","",", ")&amp;'Risikoregister'!A103,S140)</x:f>
      </x:c>
      <x:c r="T141" t="str">
        <x:f>IF(AND('Risikoregister'!Q103=1,'Risikoregister'!G103=B$48,'Risikoregister'!H103=C$48),T140&amp;IF(T140="","",", ")&amp;'Risikoregister'!A103,T140)</x:f>
        <x:v>R-005</x:v>
      </x:c>
      <x:c r="U141" t="str">
        <x:f>IF(AND('Risikoregister'!Q103=1,'Risikoregister'!G103=B$49,'Risikoregister'!H103=C$49),U140&amp;IF(U140="","",", ")&amp;'Risikoregister'!A103,U140)</x:f>
        <x:v>R-002</x:v>
      </x:c>
      <x:c r="V141" t="str">
        <x:f>IF(AND('Risikoregister'!Q103=1,'Risikoregister'!G103=B$50,'Risikoregister'!H103=C$50),V140&amp;IF(V140="","",", ")&amp;'Risikoregister'!A103,V140)</x:f>
      </x:c>
      <x:c r="W141" t="str">
        <x:f>IF(AND('Risikoregister'!Q103=1,'Risikoregister'!G103=B$51,'Risikoregister'!H103=C$51),W140&amp;IF(W140="","",", ")&amp;'Risikoregister'!A103,W140)</x:f>
      </x:c>
      <x:c r="X141" t="str">
        <x:f>IF(AND('Risikoregister'!Q103=1,'Risikoregister'!G103=B$52,'Risikoregister'!H103=C$52),X140&amp;IF(X140="","",", ")&amp;'Risikoregister'!A103,X140)</x:f>
      </x:c>
      <x:c r="Y141" t="str">
        <x:f>IF(AND('Risikoregister'!Q103=1,'Risikoregister'!G103=B$53,'Risikoregister'!H103=C$53),Y140&amp;IF(Y140="","",", ")&amp;'Risikoregister'!A103,Y140)</x:f>
      </x:c>
    </x:row>
    <x:row r="142">
      <x:c r="Q142" t="str">
        <x:f>IF(AND('Risikoregister'!Q104=1,'Risikoregister'!G104=B$45,'Risikoregister'!H104=C$45),Q141&amp;IF(Q141="","",", ")&amp;'Risikoregister'!A104,Q141)</x:f>
        <x:v>R-003</x:v>
      </x:c>
      <x:c r="R142" t="str">
        <x:f>IF(AND('Risikoregister'!Q104=1,'Risikoregister'!G104=B$46,'Risikoregister'!H104=C$46),R141&amp;IF(R141="","",", ")&amp;'Risikoregister'!A104,R141)</x:f>
        <x:v>R-001, R-004</x:v>
      </x:c>
      <x:c r="S142" t="str">
        <x:f>IF(AND('Risikoregister'!Q104=1,'Risikoregister'!G104=B$47,'Risikoregister'!H104=C$47),S141&amp;IF(S141="","",", ")&amp;'Risikoregister'!A104,S141)</x:f>
      </x:c>
      <x:c r="T142" t="str">
        <x:f>IF(AND('Risikoregister'!Q104=1,'Risikoregister'!G104=B$48,'Risikoregister'!H104=C$48),T141&amp;IF(T141="","",", ")&amp;'Risikoregister'!A104,T141)</x:f>
        <x:v>R-005</x:v>
      </x:c>
      <x:c r="U142" t="str">
        <x:f>IF(AND('Risikoregister'!Q104=1,'Risikoregister'!G104=B$49,'Risikoregister'!H104=C$49),U141&amp;IF(U141="","",", ")&amp;'Risikoregister'!A104,U141)</x:f>
        <x:v>R-002</x:v>
      </x:c>
      <x:c r="V142" t="str">
        <x:f>IF(AND('Risikoregister'!Q104=1,'Risikoregister'!G104=B$50,'Risikoregister'!H104=C$50),V141&amp;IF(V141="","",", ")&amp;'Risikoregister'!A104,V141)</x:f>
      </x:c>
      <x:c r="W142" t="str">
        <x:f>IF(AND('Risikoregister'!Q104=1,'Risikoregister'!G104=B$51,'Risikoregister'!H104=C$51),W141&amp;IF(W141="","",", ")&amp;'Risikoregister'!A104,W141)</x:f>
      </x:c>
      <x:c r="X142" t="str">
        <x:f>IF(AND('Risikoregister'!Q104=1,'Risikoregister'!G104=B$52,'Risikoregister'!H104=C$52),X141&amp;IF(X141="","",", ")&amp;'Risikoregister'!A104,X141)</x:f>
      </x:c>
      <x:c r="Y142" t="str">
        <x:f>IF(AND('Risikoregister'!Q104=1,'Risikoregister'!G104=B$53,'Risikoregister'!H104=C$53),Y141&amp;IF(Y141="","",", ")&amp;'Risikoregister'!A104,Y141)</x:f>
      </x:c>
    </x:row>
    <x:row r="143">
      <x:c r="Q143" t="str">
        <x:f>IF(AND('Risikoregister'!Q105=1,'Risikoregister'!G105=B$45,'Risikoregister'!H105=C$45),Q142&amp;IF(Q142="","",", ")&amp;'Risikoregister'!A105,Q142)</x:f>
        <x:v>R-003</x:v>
      </x:c>
      <x:c r="R143" t="str">
        <x:f>IF(AND('Risikoregister'!Q105=1,'Risikoregister'!G105=B$46,'Risikoregister'!H105=C$46),R142&amp;IF(R142="","",", ")&amp;'Risikoregister'!A105,R142)</x:f>
        <x:v>R-001, R-004</x:v>
      </x:c>
      <x:c r="S143" t="str">
        <x:f>IF(AND('Risikoregister'!Q105=1,'Risikoregister'!G105=B$47,'Risikoregister'!H105=C$47),S142&amp;IF(S142="","",", ")&amp;'Risikoregister'!A105,S142)</x:f>
      </x:c>
      <x:c r="T143" t="str">
        <x:f>IF(AND('Risikoregister'!Q105=1,'Risikoregister'!G105=B$48,'Risikoregister'!H105=C$48),T142&amp;IF(T142="","",", ")&amp;'Risikoregister'!A105,T142)</x:f>
        <x:v>R-005</x:v>
      </x:c>
      <x:c r="U143" t="str">
        <x:f>IF(AND('Risikoregister'!Q105=1,'Risikoregister'!G105=B$49,'Risikoregister'!H105=C$49),U142&amp;IF(U142="","",", ")&amp;'Risikoregister'!A105,U142)</x:f>
        <x:v>R-002</x:v>
      </x:c>
      <x:c r="V143" t="str">
        <x:f>IF(AND('Risikoregister'!Q105=1,'Risikoregister'!G105=B$50,'Risikoregister'!H105=C$50),V142&amp;IF(V142="","",", ")&amp;'Risikoregister'!A105,V142)</x:f>
      </x:c>
      <x:c r="W143" t="str">
        <x:f>IF(AND('Risikoregister'!Q105=1,'Risikoregister'!G105=B$51,'Risikoregister'!H105=C$51),W142&amp;IF(W142="","",", ")&amp;'Risikoregister'!A105,W142)</x:f>
      </x:c>
      <x:c r="X143" t="str">
        <x:f>IF(AND('Risikoregister'!Q105=1,'Risikoregister'!G105=B$52,'Risikoregister'!H105=C$52),X142&amp;IF(X142="","",", ")&amp;'Risikoregister'!A105,X142)</x:f>
      </x:c>
      <x:c r="Y143" t="str">
        <x:f>IF(AND('Risikoregister'!Q105=1,'Risikoregister'!G105=B$53,'Risikoregister'!H105=C$53),Y142&amp;IF(Y142="","",", ")&amp;'Risikoregister'!A105,Y142)</x:f>
      </x:c>
    </x:row>
    <x:row r="144">
      <x:c r="Q144" t="str">
        <x:f>IF(AND('Risikoregister'!Q106=1,'Risikoregister'!G106=B$45,'Risikoregister'!H106=C$45),Q143&amp;IF(Q143="","",", ")&amp;'Risikoregister'!A106,Q143)</x:f>
        <x:v>R-003</x:v>
      </x:c>
      <x:c r="R144" t="str">
        <x:f>IF(AND('Risikoregister'!Q106=1,'Risikoregister'!G106=B$46,'Risikoregister'!H106=C$46),R143&amp;IF(R143="","",", ")&amp;'Risikoregister'!A106,R143)</x:f>
        <x:v>R-001, R-004</x:v>
      </x:c>
      <x:c r="S144" t="str">
        <x:f>IF(AND('Risikoregister'!Q106=1,'Risikoregister'!G106=B$47,'Risikoregister'!H106=C$47),S143&amp;IF(S143="","",", ")&amp;'Risikoregister'!A106,S143)</x:f>
      </x:c>
      <x:c r="T144" t="str">
        <x:f>IF(AND('Risikoregister'!Q106=1,'Risikoregister'!G106=B$48,'Risikoregister'!H106=C$48),T143&amp;IF(T143="","",", ")&amp;'Risikoregister'!A106,T143)</x:f>
        <x:v>R-005</x:v>
      </x:c>
      <x:c r="U144" t="str">
        <x:f>IF(AND('Risikoregister'!Q106=1,'Risikoregister'!G106=B$49,'Risikoregister'!H106=C$49),U143&amp;IF(U143="","",", ")&amp;'Risikoregister'!A106,U143)</x:f>
        <x:v>R-002</x:v>
      </x:c>
      <x:c r="V144" t="str">
        <x:f>IF(AND('Risikoregister'!Q106=1,'Risikoregister'!G106=B$50,'Risikoregister'!H106=C$50),V143&amp;IF(V143="","",", ")&amp;'Risikoregister'!A106,V143)</x:f>
      </x:c>
      <x:c r="W144" t="str">
        <x:f>IF(AND('Risikoregister'!Q106=1,'Risikoregister'!G106=B$51,'Risikoregister'!H106=C$51),W143&amp;IF(W143="","",", ")&amp;'Risikoregister'!A106,W143)</x:f>
      </x:c>
      <x:c r="X144" t="str">
        <x:f>IF(AND('Risikoregister'!Q106=1,'Risikoregister'!G106=B$52,'Risikoregister'!H106=C$52),X143&amp;IF(X143="","",", ")&amp;'Risikoregister'!A106,X143)</x:f>
      </x:c>
      <x:c r="Y144" t="str">
        <x:f>IF(AND('Risikoregister'!Q106=1,'Risikoregister'!G106=B$53,'Risikoregister'!H106=C$53),Y143&amp;IF(Y143="","",", ")&amp;'Risikoregister'!A106,Y143)</x:f>
      </x:c>
    </x:row>
  </x:sheetData>
  <x:mergeCells>
    <x:mergeCell ref="B3:O3"/>
    <x:mergeCell ref="G5:O5"/>
    <x:mergeCell ref="K13:O13"/>
    <x:mergeCell ref="B26:O26"/>
    <x:mergeCell ref="B35:O35"/>
    <x:mergeCell ref="B37:O37"/>
  </x:mergeCells>
  <x:pageMargins left="0.7" right="0.7" top="0.75" bottom="0.75" header="0.3" footer="0.3"/>
  <x:drawing xmlns:r="http://schemas.openxmlformats.org/officeDocument/2006/relationships" r:id="Rfb880d3d7d714a82"/>
</x:worksheet>
</file>

<file path=xl/worksheets/sheet3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13" hidden="0" customWidth="1"/>
    <x:col min="2" max="2" width="32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25" customHeight="1">
      <x:c r="A2" s="2"/>
      <x:c r="B2" s="3" t="str">
        <x:v>Risikoregister verwenden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25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25" customHeight="1">
      <x:c r="A5" s="2"/>
      <x:c r="B5" s="25" t="str">
        <x:v>Status</x:v>
      </x:c>
      <x:c r="C5" s="12" t="str">
        <x:v>DE V1 – In Prüfung. Keine Veröffentlichungsfreigabe.</x:v>
      </x:c>
      <x:c r="D5" s="12"/>
      <x:c r="E5" s="12"/>
      <x:c r="F5" s="12"/>
      <x:c r="G5" s="12"/>
      <x:c r="H5" s="12"/>
      <x:c r="I5" s="12"/>
      <x:c r="J5" s="2"/>
      <x:c r="K5" s="2"/>
      <x:c r="L5" s="2"/>
      <x:c r="M5" s="2"/>
      <x:c r="N5" s="2"/>
      <x:c r="O5" s="2"/>
    </x:row>
    <x:row r="6" ht="25" customHeight="1">
      <x:c r="A6" s="2"/>
      <x:c r="B6" s="2"/>
      <x:c r="C6" s="12"/>
      <x:c r="D6" s="12"/>
      <x:c r="E6" s="12"/>
      <x:c r="F6" s="12"/>
      <x:c r="G6" s="12"/>
      <x:c r="H6" s="12"/>
      <x:c r="I6" s="12"/>
      <x:c r="J6" s="2"/>
      <x:c r="K6" s="2"/>
      <x:c r="L6" s="2"/>
      <x:c r="M6" s="2"/>
      <x:c r="N6" s="2"/>
      <x:c r="O6" s="2"/>
    </x:row>
    <x:row r="7" ht="25" customHeight="1">
      <x:c r="A7" s="2"/>
      <x:c r="B7" s="25" t="str">
        <x:v>Beispiele</x:v>
      </x:c>
      <x:c r="C7" s="12" t="str">
        <x:v>Alle Risiken, Rollen und Termine sind fiktive Beispieldaten aus einem IT-Rollout.</x:v>
      </x:c>
      <x:c r="D7" s="12"/>
      <x:c r="E7" s="12"/>
      <x:c r="F7" s="12"/>
      <x:c r="G7" s="12"/>
      <x:c r="H7" s="12"/>
      <x:c r="I7" s="12"/>
      <x:c r="J7" s="2"/>
      <x:c r="K7" s="2"/>
      <x:c r="L7" s="2"/>
      <x:c r="M7" s="2"/>
      <x:c r="N7" s="2"/>
      <x:c r="O7" s="2"/>
    </x:row>
    <x:row r="8" ht="25" customHeight="1">
      <x:c r="A8" s="2"/>
      <x:c r="B8" s="2"/>
      <x:c r="C8" s="12"/>
      <x:c r="D8" s="12"/>
      <x:c r="E8" s="12"/>
      <x:c r="F8" s="12"/>
      <x:c r="G8" s="12"/>
      <x:c r="H8" s="12"/>
      <x:c r="I8" s="12"/>
      <x:c r="J8" s="2"/>
      <x:c r="K8" s="2"/>
      <x:c r="L8" s="2"/>
      <x:c r="M8" s="2"/>
      <x:c r="N8" s="2"/>
      <x:c r="O8" s="2"/>
    </x:row>
    <x:row r="9" ht="25" customHeight="1">
      <x:c r="A9" s="2"/>
      <x:c r="B9" s="25" t="str">
        <x:v>Bewertung 1</x:v>
      </x:c>
      <x:c r="C9" s="12" t="str">
        <x:v>W: eher unwahrscheinlich. A: geringe Beeinträchtigung.</x:v>
      </x:c>
      <x:c r="D9" s="12"/>
      <x:c r="E9" s="12"/>
      <x:c r="F9" s="12"/>
      <x:c r="G9" s="12"/>
      <x:c r="H9" s="12"/>
      <x:c r="I9" s="12"/>
      <x:c r="J9" s="2"/>
      <x:c r="K9" s="2"/>
      <x:c r="L9" s="2"/>
      <x:c r="M9" s="2"/>
      <x:c r="N9" s="2"/>
      <x:c r="O9" s="2"/>
    </x:row>
    <x:row r="10" ht="25" customHeight="1">
      <x:c r="A10" s="2"/>
      <x:c r="B10" s="2"/>
      <x:c r="C10" s="12"/>
      <x:c r="D10" s="12"/>
      <x:c r="E10" s="12"/>
      <x:c r="F10" s="12"/>
      <x:c r="G10" s="12"/>
      <x:c r="H10" s="12"/>
      <x:c r="I10" s="12"/>
      <x:c r="J10" s="2"/>
      <x:c r="K10" s="2"/>
      <x:c r="L10" s="2"/>
      <x:c r="M10" s="2"/>
      <x:c r="N10" s="2"/>
      <x:c r="O10" s="2"/>
    </x:row>
    <x:row r="11" ht="25" customHeight="1">
      <x:c r="A11" s="2"/>
      <x:c r="B11" s="25" t="str">
        <x:v>Bewertung 2</x:v>
      </x:c>
      <x:c r="C11" s="12" t="str">
        <x:v>W: möglich. A: spürbare Auswirkungen.</x:v>
      </x:c>
      <x:c r="D11" s="12"/>
      <x:c r="E11" s="12"/>
      <x:c r="F11" s="12"/>
      <x:c r="G11" s="12"/>
      <x:c r="H11" s="12"/>
      <x:c r="I11" s="12"/>
      <x:c r="J11" s="2"/>
      <x:c r="K11" s="2"/>
      <x:c r="L11" s="2"/>
      <x:c r="M11" s="2"/>
      <x:c r="N11" s="2"/>
      <x:c r="O11" s="2"/>
    </x:row>
    <x:row r="12" ht="25" customHeight="1">
      <x:c r="A12" s="2"/>
      <x:c r="B12" s="2"/>
      <x:c r="C12" s="12"/>
      <x:c r="D12" s="12"/>
      <x:c r="E12" s="12"/>
      <x:c r="F12" s="12"/>
      <x:c r="G12" s="12"/>
      <x:c r="H12" s="12"/>
      <x:c r="I12" s="12"/>
      <x:c r="J12" s="2"/>
      <x:c r="K12" s="2"/>
      <x:c r="L12" s="2"/>
      <x:c r="M12" s="2"/>
      <x:c r="N12" s="2"/>
      <x:c r="O12" s="2"/>
    </x:row>
    <x:row r="13" ht="25" customHeight="1">
      <x:c r="A13" s="2"/>
      <x:c r="B13" s="25" t="str">
        <x:v>Bewertung 3</x:v>
      </x:c>
      <x:c r="C13" s="12" t="str">
        <x:v>W: wahrscheinlich. A: erhebliche Auswirkungen auf Projektziele.</x:v>
      </x:c>
      <x:c r="D13" s="12"/>
      <x:c r="E13" s="12"/>
      <x:c r="F13" s="12"/>
      <x:c r="G13" s="12"/>
      <x:c r="H13" s="12"/>
      <x:c r="I13" s="12"/>
      <x:c r="J13" s="2"/>
      <x:c r="K13" s="2"/>
      <x:c r="L13" s="2"/>
      <x:c r="M13" s="2"/>
      <x:c r="N13" s="2"/>
      <x:c r="O13" s="2"/>
    </x:row>
    <x:row r="14" ht="25" customHeight="1">
      <x:c r="A14" s="2"/>
      <x:c r="B14" s="2"/>
      <x:c r="C14" s="12"/>
      <x:c r="D14" s="12"/>
      <x:c r="E14" s="12"/>
      <x:c r="F14" s="12"/>
      <x:c r="G14" s="12"/>
      <x:c r="H14" s="12"/>
      <x:c r="I14" s="12"/>
      <x:c r="J14" s="2"/>
      <x:c r="K14" s="2"/>
      <x:c r="L14" s="2"/>
      <x:c r="M14" s="2"/>
      <x:c r="N14" s="2"/>
      <x:c r="O14" s="2"/>
    </x:row>
    <x:row r="15" ht="25" customHeight="1">
      <x:c r="A15" s="2"/>
      <x:c r="B15" s="25" t="str">
        <x:v>Risikowert</x:v>
      </x:c>
      <x:c r="C15" s="12" t="str">
        <x:v>W × A. Grün 1–2 niedrig, Gelb 3–4 mittel, Rot 6–9 hoch. Die Werte 5, 7 und 8 entstehen im 1–3-Modell nicht.</x:v>
      </x:c>
      <x:c r="D15" s="12"/>
      <x:c r="E15" s="12"/>
      <x:c r="F15" s="12"/>
      <x:c r="G15" s="12"/>
      <x:c r="H15" s="12"/>
      <x:c r="I15" s="12"/>
      <x:c r="J15" s="2"/>
      <x:c r="K15" s="2"/>
      <x:c r="L15" s="2"/>
      <x:c r="M15" s="2"/>
      <x:c r="N15" s="2"/>
      <x:c r="O15" s="2"/>
    </x:row>
    <x:row r="16" ht="25" customHeight="1">
      <x:c r="A16" s="2"/>
      <x:c r="B16" s="2"/>
      <x:c r="C16" s="12"/>
      <x:c r="D16" s="12"/>
      <x:c r="E16" s="12"/>
      <x:c r="F16" s="12"/>
      <x:c r="G16" s="12"/>
      <x:c r="H16" s="12"/>
      <x:c r="I16" s="12"/>
      <x:c r="J16" s="2"/>
      <x:c r="K16" s="2"/>
      <x:c r="L16" s="2"/>
      <x:c r="M16" s="2"/>
      <x:c r="N16" s="2"/>
      <x:c r="O16" s="2"/>
    </x:row>
    <x:row r="17" ht="25" customHeight="1">
      <x:c r="A17" s="2"/>
      <x:c r="B17" s="25" t="str">
        <x:v>Ursprünglich</x:v>
      </x:c>
      <x:c r="C17" s="12" t="str">
        <x:v>Erste dokumentierte Einschätzung in D/E; F berechnet den ursprünglichen Wert.</x:v>
      </x:c>
      <x:c r="D17" s="12"/>
      <x:c r="E17" s="12"/>
      <x:c r="F17" s="12"/>
      <x:c r="G17" s="12"/>
      <x:c r="H17" s="12"/>
      <x:c r="I17" s="12"/>
      <x:c r="J17" s="2"/>
      <x:c r="K17" s="2"/>
      <x:c r="L17" s="2"/>
      <x:c r="M17" s="2"/>
      <x:c r="N17" s="2"/>
      <x:c r="O17" s="2"/>
    </x:row>
    <x:row r="18" ht="25" customHeight="1">
      <x:c r="A18" s="2"/>
      <x:c r="B18" s="2"/>
      <x:c r="C18" s="12"/>
      <x:c r="D18" s="12"/>
      <x:c r="E18" s="12"/>
      <x:c r="F18" s="12"/>
      <x:c r="G18" s="12"/>
      <x:c r="H18" s="12"/>
      <x:c r="I18" s="12"/>
      <x:c r="J18" s="2"/>
      <x:c r="K18" s="2"/>
      <x:c r="L18" s="2"/>
      <x:c r="M18" s="2"/>
      <x:c r="N18" s="2"/>
      <x:c r="O18" s="2"/>
    </x:row>
    <x:row r="19" ht="25" customHeight="1">
      <x:c r="A19" s="2"/>
      <x:c r="B19" s="25" t="str">
        <x:v>Aktuell / Restrisiko</x:v>
      </x:c>
      <x:c r="C19" s="12" t="str">
        <x:v>G/H bewusst nachprüfen und eintragen; I/J rechnen daraus. Ein geplanter Maßnahmentext senkt keinen Wert. Wirksamkeit prüfen, Neubewertung in O begründen.</x:v>
      </x:c>
      <x:c r="D19" s="12"/>
      <x:c r="E19" s="12"/>
      <x:c r="F19" s="12"/>
      <x:c r="G19" s="12"/>
      <x:c r="H19" s="12"/>
      <x:c r="I19" s="12"/>
      <x:c r="J19" s="2"/>
      <x:c r="K19" s="2"/>
      <x:c r="L19" s="2"/>
      <x:c r="M19" s="2"/>
      <x:c r="N19" s="2"/>
      <x:c r="O19" s="2"/>
    </x:row>
    <x:row r="20" ht="25" customHeight="1">
      <x:c r="A20" s="2"/>
      <x:c r="B20" s="2"/>
      <x:c r="C20" s="12"/>
      <x:c r="D20" s="12"/>
      <x:c r="E20" s="12"/>
      <x:c r="F20" s="12"/>
      <x:c r="G20" s="12"/>
      <x:c r="H20" s="12"/>
      <x:c r="I20" s="12"/>
      <x:c r="J20" s="2"/>
      <x:c r="K20" s="2"/>
      <x:c r="L20" s="2"/>
      <x:c r="M20" s="2"/>
      <x:c r="N20" s="2"/>
      <x:c r="O20" s="2"/>
    </x:row>
    <x:row r="21" ht="25" customHeight="1">
      <x:c r="A21" s="2"/>
      <x:c r="B21" s="25" t="str">
        <x:v>Aktive Risiken</x:v>
      </x:c>
      <x:c r="C21" s="12" t="str">
        <x:v>Nur Offen, In Bewertung, Maßnahmen laufen und Überwachen. Status bewusst wählen. Geschlossen und Eingetreten sind aus der aktiven Übersicht ausgeschlossen.</x:v>
      </x:c>
      <x:c r="D21" s="12"/>
      <x:c r="E21" s="12"/>
      <x:c r="F21" s="12"/>
      <x:c r="G21" s="12"/>
      <x:c r="H21" s="12"/>
      <x:c r="I21" s="12"/>
      <x:c r="J21" s="2"/>
      <x:c r="K21" s="2"/>
      <x:c r="L21" s="2"/>
      <x:c r="M21" s="2"/>
      <x:c r="N21" s="2"/>
      <x:c r="O21" s="2"/>
    </x:row>
    <x:row r="22" ht="25" customHeight="1">
      <x:c r="A22" s="2"/>
      <x:c r="B22" s="2"/>
      <x:c r="C22" s="12"/>
      <x:c r="D22" s="12"/>
      <x:c r="E22" s="12"/>
      <x:c r="F22" s="12"/>
      <x:c r="G22" s="12"/>
      <x:c r="H22" s="12"/>
      <x:c r="I22" s="12"/>
      <x:c r="J22" s="2"/>
      <x:c r="K22" s="2"/>
      <x:c r="L22" s="2"/>
      <x:c r="M22" s="2"/>
      <x:c r="N22" s="2"/>
      <x:c r="O22" s="2"/>
    </x:row>
    <x:row r="23" ht="25" customHeight="1">
      <x:c r="A23" s="2"/>
      <x:c r="B23" s="25" t="str">
        <x:v>Risiko oder Issue</x:v>
      </x:c>
      <x:c r="C23" s="12" t="str">
        <x:v>Risiko = könnte eintreten. Bei Eintritt Status Eingetreten setzen und Issue im führenden Aufgabensystem bearbeiten/verlinken.</x:v>
      </x:c>
      <x:c r="D23" s="12"/>
      <x:c r="E23" s="12"/>
      <x:c r="F23" s="12"/>
      <x:c r="G23" s="12"/>
      <x:c r="H23" s="12"/>
      <x:c r="I23" s="12"/>
      <x:c r="J23" s="2"/>
      <x:c r="K23" s="2"/>
      <x:c r="L23" s="2"/>
      <x:c r="M23" s="2"/>
      <x:c r="N23" s="2"/>
      <x:c r="O23" s="2"/>
    </x:row>
    <x:row r="24" ht="25" customHeight="1">
      <x:c r="A24" s="2"/>
      <x:c r="B24" s="2"/>
      <x:c r="C24" s="12"/>
      <x:c r="D24" s="12"/>
      <x:c r="E24" s="12"/>
      <x:c r="F24" s="12"/>
      <x:c r="G24" s="12"/>
      <x:c r="H24" s="12"/>
      <x:c r="I24" s="12"/>
      <x:c r="J24" s="2"/>
      <x:c r="K24" s="2"/>
      <x:c r="L24" s="2"/>
      <x:c r="M24" s="2"/>
      <x:c r="N24" s="2"/>
      <x:c r="O24" s="2"/>
    </x:row>
    <x:row r="25" ht="25" customHeight="1">
      <x:c r="A25" s="2"/>
      <x:c r="B25" s="25" t="str">
        <x:v>Reviews / Eskalation</x:v>
      </x:c>
      <x:c r="C25" s="12" t="str">
        <x:v>Owner und Reviewdatum pflegen; wöchentlich prüfen. Hohe oder existenzbedrohende Risiken rechtzeitig an entscheidungsbefugte Stelle eskalieren.</x:v>
      </x:c>
      <x:c r="D25" s="12"/>
      <x:c r="E25" s="12"/>
      <x:c r="F25" s="12"/>
      <x:c r="G25" s="12"/>
      <x:c r="H25" s="12"/>
      <x:c r="I25" s="12"/>
      <x:c r="J25" s="2"/>
      <x:c r="K25" s="2"/>
      <x:c r="L25" s="2"/>
      <x:c r="M25" s="2"/>
      <x:c r="N25" s="2"/>
      <x:c r="O25" s="2"/>
    </x:row>
    <x:row r="26" ht="25" customHeight="1">
      <x:c r="A26" s="2"/>
      <x:c r="B26" s="2"/>
      <x:c r="C26" s="12"/>
      <x:c r="D26" s="12"/>
      <x:c r="E26" s="12"/>
      <x:c r="F26" s="12"/>
      <x:c r="G26" s="12"/>
      <x:c r="H26" s="12"/>
      <x:c r="I26" s="12"/>
      <x:c r="J26" s="2"/>
      <x:c r="K26" s="2"/>
      <x:c r="L26" s="2"/>
      <x:c r="M26" s="2"/>
      <x:c r="N26" s="2"/>
      <x:c r="O26" s="2"/>
    </x:row>
    <x:row r="27" ht="25" customHeight="1">
      <x:c r="A27" s="2"/>
      <x:c r="B27" s="25" t="str">
        <x:v>Matrix / Überlappung</x:v>
      </x:c>
      <x:c r="C27" s="12" t="str">
        <x:v>X = Wahrscheinlichkeit, Y = Auswirkung. Pro besetztem Feld eine Bubble; Zahl = Anzahl. Die Zuordnung daneben zeigt sämtliche IDs. Keine einzelnen Risiken werden verdeckt.</x:v>
      </x:c>
      <x:c r="D27" s="12"/>
      <x:c r="E27" s="12"/>
      <x:c r="F27" s="12"/>
      <x:c r="G27" s="12"/>
      <x:c r="H27" s="12"/>
      <x:c r="I27" s="12"/>
      <x:c r="J27" s="2"/>
      <x:c r="K27" s="2"/>
      <x:c r="L27" s="2"/>
      <x:c r="M27" s="2"/>
      <x:c r="N27" s="2"/>
      <x:c r="O27" s="2"/>
    </x:row>
    <x:row r="28" ht="25" customHeight="1">
      <x:c r="A28" s="2"/>
      <x:c r="B28" s="2"/>
      <x:c r="C28" s="12"/>
      <x:c r="D28" s="12"/>
      <x:c r="E28" s="12"/>
      <x:c r="F28" s="12"/>
      <x:c r="G28" s="12"/>
      <x:c r="H28" s="12"/>
      <x:c r="I28" s="12"/>
      <x:c r="J28" s="2"/>
      <x:c r="K28" s="2"/>
      <x:c r="L28" s="2"/>
      <x:c r="M28" s="2"/>
      <x:c r="N28" s="2"/>
      <x:c r="O28" s="2"/>
    </x:row>
    <x:row r="29" ht="25" customHeight="1">
      <x:c r="A29" s="2"/>
      <x:c r="B29" s="25" t="str">
        <x:v>Qualitative Einschätzung</x:v>
      </x:c>
      <x:c r="C29" s="12" t="str">
        <x:v>Score und Ampel sind Orientierung, keine statistische Vorhersage. Seltene existenzbedrohende Ereignisse können unabhängig vom Score eskalationspflichtig sein.</x:v>
      </x:c>
      <x:c r="D29" s="12"/>
      <x:c r="E29" s="12"/>
      <x:c r="F29" s="12"/>
      <x:c r="G29" s="12"/>
      <x:c r="H29" s="12"/>
      <x:c r="I29" s="12"/>
      <x:c r="J29" s="2"/>
      <x:c r="K29" s="2"/>
      <x:c r="L29" s="2"/>
      <x:c r="M29" s="2"/>
      <x:c r="N29" s="2"/>
      <x:c r="O29" s="2"/>
    </x:row>
    <x:row r="30" ht="25" customHeight="1">
      <x:c r="A30" s="2"/>
      <x:c r="B30" s="2"/>
      <x:c r="C30" s="12"/>
      <x:c r="D30" s="12"/>
      <x:c r="E30" s="12"/>
      <x:c r="F30" s="12"/>
      <x:c r="G30" s="12"/>
      <x:c r="H30" s="12"/>
      <x:c r="I30" s="12"/>
      <x:c r="J30" s="2"/>
      <x:c r="K30" s="2"/>
      <x:c r="L30" s="2"/>
      <x:c r="M30" s="2"/>
      <x:c r="N30" s="2"/>
      <x:c r="O30" s="2"/>
    </x:row>
    <x:row r="31" ht="25" customHeight="1">
      <x:c r="A31" s="2"/>
      <x:c r="B31" s="25" t="str">
        <x:v>Leer starten</x:v>
      </x:c>
      <x:c r="C31" s="12" t="str">
        <x:v>Nur Eingabezellen A:E, G:H, K:O der Beispielzeilen leeren; Formeln F, I, J sowie Hilfsformeln Q/R erhalten. Zeilen 7–106 bieten 100 Plätze. Keine ganzen Zeilen löschen.</x:v>
      </x:c>
      <x:c r="D31" s="12"/>
      <x:c r="E31" s="12"/>
      <x:c r="F31" s="12"/>
      <x:c r="G31" s="12"/>
      <x:c r="H31" s="12"/>
      <x:c r="I31" s="12"/>
      <x:c r="J31" s="2"/>
      <x:c r="K31" s="2"/>
      <x:c r="L31" s="2"/>
      <x:c r="M31" s="2"/>
      <x:c r="N31" s="2"/>
      <x:c r="O31" s="2"/>
    </x:row>
    <x:row r="32" ht="25" customHeight="1">
      <x:c r="A32" s="2"/>
      <x:c r="B32" s="2"/>
      <x:c r="C32" s="12"/>
      <x:c r="D32" s="12"/>
      <x:c r="E32" s="12"/>
      <x:c r="F32" s="12"/>
      <x:c r="G32" s="12"/>
      <x:c r="H32" s="12"/>
      <x:c r="I32" s="12"/>
      <x:c r="J32" s="2"/>
      <x:c r="K32" s="2"/>
      <x:c r="L32" s="2"/>
      <x:c r="M32" s="2"/>
      <x:c r="N32" s="2"/>
      <x:c r="O32" s="2"/>
    </x:row>
    <x:row r="33" ht="25" customHeight="1">
      <x:c r="A33" s="2"/>
      <x:c r="B33" s="25" t="str">
        <x:v>Pflege / Erweiterung</x:v>
      </x:c>
      <x:c r="C33" s="12" t="str">
        <x:v>Eindeutige IDs verwenden. Für mehr als 100 Risiken Daten-/Formelbereiche und Diagrammzuordnung fachkundig erweitern. Keine Makros, externen Datenverbindungen oder automatische Synchronisierung mit Confluence.</x:v>
      </x:c>
      <x:c r="D33" s="12"/>
      <x:c r="E33" s="12"/>
      <x:c r="F33" s="12"/>
      <x:c r="G33" s="12"/>
      <x:c r="H33" s="12"/>
      <x:c r="I33" s="12"/>
      <x:c r="J33" s="2"/>
      <x:c r="K33" s="2"/>
      <x:c r="L33" s="2"/>
      <x:c r="M33" s="2"/>
      <x:c r="N33" s="2"/>
      <x:c r="O33" s="2"/>
    </x:row>
    <x:row r="34" ht="25" customHeight="1">
      <x:c r="A34" s="2"/>
      <x:c r="B34" s="2"/>
      <x:c r="C34" s="12"/>
      <x:c r="D34" s="12"/>
      <x:c r="E34" s="12"/>
      <x:c r="F34" s="12"/>
      <x:c r="G34" s="12"/>
      <x:c r="H34" s="12"/>
      <x:c r="I34" s="12"/>
      <x:c r="J34" s="2"/>
      <x:c r="K34" s="2"/>
      <x:c r="L34" s="2"/>
      <x:c r="M34" s="2"/>
      <x:c r="N34" s="2"/>
      <x:c r="O34" s="2"/>
    </x:row>
    <x:row r="35" ht="25" customHeight="1">
      <x:c r="A35" s="2"/>
      <x:c r="B35" s="25" t="str">
        <x:v>Ein führendes Register</x:v>
      </x:c>
      <x:c r="C35" s="12" t="str">
        <x:v>Entweder diese Arbeitsmappe oder Confluence als Single Source of Truth nutzen; keine doppelte Statuspflege.</x:v>
      </x:c>
      <x:c r="D35" s="12"/>
      <x:c r="E35" s="12"/>
      <x:c r="F35" s="12"/>
      <x:c r="G35" s="12"/>
      <x:c r="H35" s="12"/>
      <x:c r="I35" s="12"/>
      <x:c r="J35" s="2"/>
      <x:c r="K35" s="2"/>
      <x:c r="L35" s="2"/>
      <x:c r="M35" s="2"/>
      <x:c r="N35" s="2"/>
      <x:c r="O35" s="2"/>
    </x:row>
    <x:row r="36" ht="25" customHeight="1">
      <x:c r="A36" s="2"/>
      <x:c r="B36" s="2"/>
      <x:c r="C36" s="12"/>
      <x:c r="D36" s="12"/>
      <x:c r="E36" s="12"/>
      <x:c r="F36" s="12"/>
      <x:c r="G36" s="12"/>
      <x:c r="H36" s="12"/>
      <x:c r="I36" s="12"/>
      <x:c r="J36" s="2"/>
      <x:c r="K36" s="2"/>
      <x:c r="L36" s="2"/>
      <x:c r="M36" s="2"/>
      <x:c r="N36" s="2"/>
      <x:c r="O36" s="2"/>
    </x:row>
    <x:row r="37" ht="25" customHeight="1">
      <x:c r="A37" s="2"/>
      <x:c r="B37" s="25" t="str">
        <x:v>Quelle</x:v>
      </x:c>
      <x:c r="C37" s="12" t="str">
        <x:v>Fiktives IT-Rollout-Beispiel und Bewertungsmodell aus dem abgestimmten PM-Wiki-Artikel Risikomanagement DE V2.</x:v>
      </x:c>
      <x:c r="D37" s="12"/>
      <x:c r="E37" s="12"/>
      <x:c r="F37" s="12"/>
      <x:c r="G37" s="12"/>
      <x:c r="H37" s="12"/>
      <x:c r="I37" s="12"/>
      <x:c r="J37" s="2"/>
      <x:c r="K37" s="2"/>
      <x:c r="L37" s="2"/>
      <x:c r="M37" s="2"/>
      <x:c r="N37" s="2"/>
      <x:c r="O37" s="2"/>
    </x:row>
    <x:row r="38" ht="25" customHeight="1">
      <x:c r="A38" s="2"/>
      <x:c r="B38" s="2"/>
      <x:c r="C38" s="12"/>
      <x:c r="D38" s="12"/>
      <x:c r="E38" s="12"/>
      <x:c r="F38" s="12"/>
      <x:c r="G38" s="12"/>
      <x:c r="H38" s="12"/>
      <x:c r="I38" s="12"/>
      <x:c r="J38" s="2"/>
      <x:c r="K38" s="2"/>
      <x:c r="L38" s="2"/>
      <x:c r="M38" s="2"/>
      <x:c r="N38" s="2"/>
      <x:c r="O38" s="2"/>
    </x:row>
    <x:row r="39" ht="25" customHeight="1">
      <x:c r="A39" s="2"/>
      <x:c r="B39" s="25" t="str">
        <x:v>Prüfung vor Einsatz</x:v>
      </x:c>
      <x:c r="C39" s="12" t="str">
        <x:v>Datei in eigener Excel-Version öffnen, Bewertung ändern und Übersicht prüfen. Für neue Projekte Skalen und Eskalationsgrenzen vereinbaren.</x:v>
      </x:c>
      <x:c r="D39" s="12"/>
      <x:c r="E39" s="12"/>
      <x:c r="F39" s="12"/>
      <x:c r="G39" s="12"/>
      <x:c r="H39" s="12"/>
      <x:c r="I39" s="12"/>
      <x:c r="J39" s="2"/>
      <x:c r="K39" s="2"/>
      <x:c r="L39" s="2"/>
      <x:c r="M39" s="2"/>
      <x:c r="N39" s="2"/>
      <x:c r="O39" s="2"/>
    </x:row>
    <x:row r="40" ht="25" customHeight="1">
      <x:c r="A40" s="2"/>
      <x:c r="B40" s="2"/>
      <x:c r="C40" s="12"/>
      <x:c r="D40" s="12"/>
      <x:c r="E40" s="12"/>
      <x:c r="F40" s="12"/>
      <x:c r="G40" s="12"/>
      <x:c r="H40" s="12"/>
      <x:c r="I40" s="12"/>
      <x:c r="J40" s="2"/>
      <x:c r="K40" s="2"/>
      <x:c r="L40" s="2"/>
      <x:c r="M40" s="2"/>
      <x:c r="N40" s="2"/>
      <x:c r="O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</x:row>
    <x:row r="44" ht="2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</x:row>
    <x:row r="45" ht="2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</x:row>
    <x:row r="46" ht="2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</x:row>
    <x:row r="47" ht="2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</x:row>
    <x:row r="48" ht="2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</x:row>
    <x:row r="49" ht="2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</x:row>
    <x:row r="50" ht="2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</x:row>
    <x:row r="51" ht="2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</x:row>
    <x:row r="52" ht="2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</x:row>
    <x:row r="53" ht="2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</x:row>
    <x:row r="54" ht="2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</x:row>
    <x:row r="55" ht="2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</x:row>
    <x:row r="56" ht="2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</x:row>
    <x:row r="57" ht="2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</x:row>
    <x:row r="58" ht="2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</x:row>
    <x:row r="59" ht="2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</x:row>
    <x:row r="60" ht="2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</x:row>
    <x:row r="61" ht="2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</x:row>
    <x:row r="62" ht="2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</x:row>
    <x:row r="63" ht="2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</x:row>
    <x:row r="64" ht="2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</x:row>
    <x:row r="65" ht="2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</x:row>
    <x:row r="66" ht="2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</x:row>
    <x:row r="67" ht="2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</x:row>
    <x:row r="69" ht="2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</x:row>
    <x:row r="70" ht="2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</x:row>
    <x:row r="72" ht="2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</x:row>
    <x:row r="73" ht="2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</x:row>
    <x:row r="74" ht="2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</x:row>
    <x:row r="75" ht="2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</x:row>
    <x:row r="76" ht="2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</x:row>
    <x:row r="77" ht="2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</x:row>
    <x:row r="78" ht="2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</x:row>
    <x:row r="79" ht="2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</x:row>
    <x:row r="80" ht="2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</x:row>
    <x:row r="81" ht="2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</x:row>
    <x:row r="82" ht="2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</x:row>
    <x:row r="83" ht="2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</x:row>
    <x:row r="84" ht="2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</x:row>
    <x:row r="85" ht="2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</x:row>
    <x:row r="86" ht="2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</x:row>
    <x:row r="87" ht="2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</x:row>
    <x:row r="88" ht="2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</x:row>
    <x:row r="89" ht="2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</x:row>
    <x:row r="90" ht="2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</x:row>
    <x:row r="91" ht="2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</x:row>
    <x:row r="92" ht="2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</x:row>
    <x:row r="93" ht="2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</x:row>
    <x:row r="94" ht="2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</x:row>
    <x:row r="95" ht="2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</x:row>
    <x:row r="96" ht="2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</x:row>
    <x:row r="97" ht="2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</x:row>
    <x:row r="98" ht="2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</x:row>
    <x:row r="99" ht="2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</x:row>
    <x:row r="100" ht="2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</x:row>
    <x:row r="101" ht="2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</x:row>
    <x:row r="102" ht="2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</x:row>
    <x:row r="103" ht="2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</x:row>
    <x:row r="104" ht="2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</x:row>
    <x:row r="105" ht="2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</x:row>
    <x:row r="106" ht="2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</x:row>
    <x:row r="108" ht="2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</x:row>
    <x:row r="110" ht="2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</x:row>
  </x:sheetData>
  <x:mergeCells>
    <x:mergeCell ref="C5:I6"/>
    <x:mergeCell ref="C7:I8"/>
    <x:mergeCell ref="C9:I10"/>
    <x:mergeCell ref="C11:I12"/>
    <x:mergeCell ref="C13:I14"/>
    <x:mergeCell ref="C15:I16"/>
    <x:mergeCell ref="C17:I18"/>
    <x:mergeCell ref="C19:I20"/>
    <x:mergeCell ref="C21:I22"/>
    <x:mergeCell ref="C23:I24"/>
    <x:mergeCell ref="C25:I26"/>
    <x:mergeCell ref="C27:I28"/>
    <x:mergeCell ref="C29:I30"/>
    <x:mergeCell ref="C31:I32"/>
    <x:mergeCell ref="C33:I34"/>
    <x:mergeCell ref="C35:I36"/>
    <x:mergeCell ref="C37:I38"/>
    <x:mergeCell ref="C39:I40"/>
  </x:mergeCells>
  <x:pageMargins left="0.7" right="0.7" top="0.75" bottom="0.75" header="0.3" footer="0.3"/>
</x:worksheet>
</file>